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defaultThemeVersion="166925"/>
  <mc:AlternateContent xmlns:mc="http://schemas.openxmlformats.org/markup-compatibility/2006">
    <mc:Choice Requires="x15">
      <x15ac:absPath xmlns:x15ac="http://schemas.microsoft.com/office/spreadsheetml/2010/11/ac" url="https://regioneemiliaromagna-my.sharepoint.com/personal/francesca_piacentini_regione_emilia-romagna_it/Documents/Desktop/prima seduta comitato di sorveglianza PSC/"/>
    </mc:Choice>
  </mc:AlternateContent>
  <xr:revisionPtr revIDLastSave="349" documentId="8_{D22A9F9F-B8A8-4595-ABD1-C9756E73E430}" xr6:coauthVersionLast="47" xr6:coauthVersionMax="47" xr10:uidLastSave="{995AA100-74B3-4D3B-8484-896F04565496}"/>
  <bookViews>
    <workbookView xWindow="855" yWindow="390" windowWidth="26640" windowHeight="14430" tabRatio="596" firstSheet="1" activeTab="2" xr2:uid="{00000000-000D-0000-FFFF-FFFF00000000}"/>
  </bookViews>
  <sheets>
    <sheet name="Foglio1" sheetId="2" state="hidden" r:id="rId1"/>
    <sheet name="Tabella 2" sheetId="4" r:id="rId2"/>
    <sheet name="Prospetto 1" sheetId="3" r:id="rId3"/>
    <sheet name="Prospetto 3" sheetId="6" r:id="rId4"/>
    <sheet name="Prospetto 4" sheetId="5" r:id="rId5"/>
    <sheet name="Elenco interventi" sheetId="1" state="hidden" r:id="rId6"/>
  </sheets>
  <definedNames>
    <definedName name="_xlnm._FilterDatabase" localSheetId="5" hidden="1">'Elenco interventi'!$A$5:$O$770</definedName>
    <definedName name="_xlnm.Print_Titles" localSheetId="5">'Elenco interventi'!$1:$5</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3" l="1"/>
  <c r="B46" i="3"/>
  <c r="D46" i="3"/>
  <c r="D40" i="4"/>
  <c r="G12" i="5"/>
  <c r="H8" i="5"/>
  <c r="D37" i="6"/>
  <c r="C37" i="6"/>
  <c r="D35" i="6"/>
  <c r="C35" i="6"/>
  <c r="E34" i="6"/>
  <c r="E35" i="6" s="1"/>
  <c r="D32" i="6"/>
  <c r="C32" i="6"/>
  <c r="E31" i="6"/>
  <c r="E32" i="6" s="1"/>
  <c r="E29" i="6"/>
  <c r="C29" i="6"/>
  <c r="E28" i="6"/>
  <c r="E26" i="6"/>
  <c r="C26" i="6"/>
  <c r="E25" i="6"/>
  <c r="C25" i="6"/>
  <c r="E23" i="6"/>
  <c r="C23" i="6"/>
  <c r="E22" i="6"/>
  <c r="C22" i="6"/>
  <c r="E20" i="6"/>
  <c r="C20" i="6"/>
  <c r="E18" i="6"/>
  <c r="C18" i="6"/>
  <c r="E16" i="6"/>
  <c r="C16" i="6"/>
  <c r="E11" i="6"/>
  <c r="E13" i="6" s="1"/>
  <c r="C11" i="6"/>
  <c r="C13" i="6" s="1"/>
  <c r="F10" i="5"/>
  <c r="F12" i="5" s="1"/>
  <c r="E10" i="5"/>
  <c r="E12" i="5" s="1"/>
  <c r="D10" i="5"/>
  <c r="D12" i="5" s="1"/>
  <c r="C10" i="5"/>
  <c r="H10" i="5" s="1"/>
  <c r="C12" i="5" l="1"/>
  <c r="H12" i="5" s="1"/>
  <c r="C40" i="4"/>
  <c r="B40" i="4" l="1"/>
  <c r="D42" i="3"/>
  <c r="D39" i="3"/>
  <c r="C36" i="3"/>
  <c r="B36" i="3"/>
  <c r="C33" i="3"/>
  <c r="D31" i="3"/>
  <c r="D33" i="3" s="1"/>
  <c r="B27" i="3"/>
  <c r="C27" i="3"/>
  <c r="D23" i="3"/>
  <c r="D19" i="3"/>
  <c r="D18" i="3"/>
  <c r="D16" i="3"/>
  <c r="D15" i="3"/>
  <c r="D41" i="3"/>
  <c r="D38" i="3"/>
  <c r="B35" i="3"/>
  <c r="C35" i="3"/>
  <c r="B31" i="3"/>
  <c r="B33" i="3" s="1"/>
  <c r="D25" i="3"/>
  <c r="D27" i="3" s="1"/>
  <c r="C23" i="3"/>
  <c r="S538" i="1"/>
  <c r="D36" i="3" l="1"/>
  <c r="D35" i="3"/>
  <c r="E576" i="1"/>
  <c r="E577" i="1" s="1"/>
  <c r="E578" i="1" s="1"/>
  <c r="E579" i="1" s="1"/>
  <c r="E580" i="1" s="1"/>
  <c r="E581" i="1" s="1"/>
  <c r="E582" i="1" s="1"/>
  <c r="E583" i="1" s="1"/>
  <c r="K633" i="1"/>
  <c r="G633" i="1"/>
  <c r="H633" i="1"/>
  <c r="I633" i="1"/>
  <c r="J633" i="1"/>
  <c r="D633" i="1"/>
  <c r="G615" i="1"/>
  <c r="H615" i="1"/>
  <c r="I615" i="1"/>
  <c r="J615" i="1"/>
  <c r="K632" i="1" l="1"/>
  <c r="K631" i="1"/>
  <c r="E50" i="1" l="1"/>
  <c r="E46" i="1"/>
  <c r="E47" i="1"/>
  <c r="E48" i="1"/>
  <c r="E49" i="1"/>
  <c r="D609" i="1" l="1"/>
  <c r="D595" i="1"/>
  <c r="D596" i="1"/>
  <c r="D597" i="1"/>
  <c r="D591" i="1"/>
</calcChain>
</file>

<file path=xl/sharedStrings.xml><?xml version="1.0" encoding="utf-8"?>
<sst xmlns="http://schemas.openxmlformats.org/spreadsheetml/2006/main" count="7909" uniqueCount="2496">
  <si>
    <t>Appendice – Sezione principale – Elenco interventi con assegnazione confermata</t>
  </si>
  <si>
    <t>Valori in milioni di euro</t>
  </si>
  <si>
    <t>Codice locale progetto</t>
  </si>
  <si>
    <t>CUP</t>
  </si>
  <si>
    <t>Titolo progetto</t>
  </si>
  <si>
    <t>Ambito tematico</t>
  </si>
  <si>
    <t>Ciclo di programmazione</t>
  </si>
  <si>
    <t>Tipologia di programma d’origine</t>
  </si>
  <si>
    <t>Programma d’origine</t>
  </si>
  <si>
    <t>Macroarea</t>
  </si>
  <si>
    <t>Stato di attuazione</t>
  </si>
  <si>
    <t>Risorse FSC assegnate</t>
  </si>
  <si>
    <t>Costo pubblica complessivo</t>
  </si>
  <si>
    <t>PIANO SVILUPPO E COESIONE REGIONE EMILIA-ROMAGNA</t>
  </si>
  <si>
    <t>1MISEEMIBO01</t>
  </si>
  <si>
    <t>B56D08000050001</t>
  </si>
  <si>
    <t>BONIFICA AREA EX CARBOCHIMICA - II STRALCIO FUNZIONALE</t>
  </si>
  <si>
    <t>05 - AMBIENTE E RISORSE NATURALI</t>
  </si>
  <si>
    <t>2007-2013</t>
  </si>
  <si>
    <t>ORD</t>
  </si>
  <si>
    <t>PAR EMILIA ROMAGNA</t>
  </si>
  <si>
    <t>Centro-Nord</t>
  </si>
  <si>
    <t>In corso</t>
  </si>
  <si>
    <t>1MISEERAT01</t>
  </si>
  <si>
    <t>E39D12000270001</t>
  </si>
  <si>
    <t>ATTIVITA' DI ASSISTENZA TECNICA, SORVEGLIANZA ED INFORMAZIONE DEL PAR FSC 2007-2013</t>
  </si>
  <si>
    <t>12 - CAPACITA' AMMINISTRATIVA</t>
  </si>
  <si>
    <t>Completato</t>
  </si>
  <si>
    <t>1MISEERAT02</t>
  </si>
  <si>
    <t>E32J12000360001</t>
  </si>
  <si>
    <t>ATTIVITA' DI SUPPORTO ALL'AUTORITA' RESPONSABILE DEL FSC</t>
  </si>
  <si>
    <t>1MISEERAT03</t>
  </si>
  <si>
    <t>E32J12000390001</t>
  </si>
  <si>
    <t>ASSISTENZA TECNICA ALL'AUTORITA' DI CERTIFICAZIONE DEL PAR FSC 2007-2013</t>
  </si>
  <si>
    <t>1MISEERAU01</t>
  </si>
  <si>
    <t>F31B13000320006</t>
  </si>
  <si>
    <t>06 - CULTURA</t>
  </si>
  <si>
    <t>1MISEERAU02</t>
  </si>
  <si>
    <t>D93D13000830004</t>
  </si>
  <si>
    <t>RECUPERO E RIQUALIFICAZIONE DI PIAZZA ROMA</t>
  </si>
  <si>
    <t>08 - RIQUALIFICAZIONE URBANA</t>
  </si>
  <si>
    <t>1MISEERAU03</t>
  </si>
  <si>
    <t>J83D12000540002</t>
  </si>
  <si>
    <t>RIQUALIFICAZIONE E TRASFORMAZIONE DI PIAZZALE EUROPA NEL CENTRO FISICO DELPARCO DELLA CONOSCENZA, INNOVAZIONE, CREATIVITÃ </t>
  </si>
  <si>
    <t>1MISEERAU04</t>
  </si>
  <si>
    <t>C61B08000060004</t>
  </si>
  <si>
    <t>RIQUALIFICAZIONE URBANISTICA CASALBORSETTI COLLEGAMENTO CENTRO ABITATO PORTO TURISTICO. PONTE MOBILE PEDONALE-CICLABILE SUL CANALE DESTRA RENO</t>
  </si>
  <si>
    <t>1MISEERAU05</t>
  </si>
  <si>
    <t>E35C14000060006</t>
  </si>
  <si>
    <t>RECUPERO E RIQUALIFICAZIONE DELLA CHIESA DEL CARMINE</t>
  </si>
  <si>
    <t>1MISEERAU06</t>
  </si>
  <si>
    <t>D13G12000110004</t>
  </si>
  <si>
    <t>FORO ANNONARIO. PALAZZO COMUNALE: INTERVENTO DI RESTAURO E RISANAMENTO CONSERVATIVO - RIORGANIZZAZIONE INTERNA DEGLI SPAZI- II LOTTO</t>
  </si>
  <si>
    <t>1MISEERAU07</t>
  </si>
  <si>
    <t>I93D08000100004</t>
  </si>
  <si>
    <t>RIQUALIFICAZONE E SISTEMAZIONE DI BORGHI STORICI DELL'OLTRETORRENTE: BORGO BOSAZZA E VICOLO GROSSARDI</t>
  </si>
  <si>
    <t>1MISEERAU08</t>
  </si>
  <si>
    <t>I94E08000010004</t>
  </si>
  <si>
    <t>LAVORI DI RECUPERO DELLA SACRESTIA, CONSOLIDAMENTO E RESTAURO DEGLI AFFRESCHI DELLA CHIESA DI SANTA MARIA DELLE GRAZIE</t>
  </si>
  <si>
    <t>1MISEERAU09</t>
  </si>
  <si>
    <t>I99D09000130004</t>
  </si>
  <si>
    <t>REALIZZAZIONE DEL CAFFE' LETTERARIO IN PIAZZALE BERTOZZI - IÂ° E IIÂ° STRALCIO</t>
  </si>
  <si>
    <t>1MISEERAU10</t>
  </si>
  <si>
    <t>I91B10000170004</t>
  </si>
  <si>
    <t>RIQUALIFICAZIONE DI STRADA IMBRIANI - TRATTO COMPRESO FRA PIAZZALE PICELLI E BROGO PARENTE</t>
  </si>
  <si>
    <t>1MISEERAU11</t>
  </si>
  <si>
    <t>I99J09000010004</t>
  </si>
  <si>
    <t>RIQUALIFICAZIONE DI PIAZZALE BERTOZZI</t>
  </si>
  <si>
    <t>1MISEERAU12</t>
  </si>
  <si>
    <t>C64B08000080004</t>
  </si>
  <si>
    <t>COMPLESSO MUSEALE SAN DOMENICO - FORLI' - RICOSTRUZIONE DEL PORTICO E DELLA LOGGIA DEL IÂ° CHIOSTRO</t>
  </si>
  <si>
    <t>1MISEERAU13</t>
  </si>
  <si>
    <t>C93I07000020006</t>
  </si>
  <si>
    <t>PROGETTO RAGGIO VERDE. RIQUALIFICAZIONE AMBIENTALE DELLE AREE PROSPICIENTI IL NUOVO PALAZZO DEI CONGRESSI, RELATIVAMENTE AL PARCO "LA CAVA" E AL TRATTO VIA DELLA FIERA INCLUSO NELLA FASCIA VERDE E REALIZZAZIONE DEL PONTE/SOTTOPASSO. LAVORI SU VIABILITÃ  COMUNALE.</t>
  </si>
  <si>
    <t>1MISEERAU14</t>
  </si>
  <si>
    <t>C97H08000450004</t>
  </si>
  <si>
    <t>PROGETTO RAGGIO VERDE. RIQUALIFICAZIONE AMBIENTALE DELLE AREE PROSPICIENTI IL NUOVO PALAZZO DEI CONGRESSI. MANUTENZIONE STRAORDINARIA STRADE COMUNALI IN FORMA DI GLOBAL SERVICE</t>
  </si>
  <si>
    <t>1MISEERES01</t>
  </si>
  <si>
    <t>G91E17000180002</t>
  </si>
  <si>
    <t>AMPLIAMENTO DEL LICEO SCIENTIFICO "M.FANTI</t>
  </si>
  <si>
    <t>11 - ISTRUZIONE E FORMAZIONE</t>
  </si>
  <si>
    <t>2014-2020</t>
  </si>
  <si>
    <t>PATTO EMILIA ROMAGNA</t>
  </si>
  <si>
    <t>1MISEERES02</t>
  </si>
  <si>
    <t>G17B17000120002</t>
  </si>
  <si>
    <t>REALIZZAIONE DI NUOVA PALAZZINA ISTITUTO SPALLANZANI</t>
  </si>
  <si>
    <t>1MISEERES03</t>
  </si>
  <si>
    <t>G98D19000280002</t>
  </si>
  <si>
    <t>RISTRUTTURAZIONE ISTITUTO TECNICO INDUSTRIALE IPSIA F.CORNI</t>
  </si>
  <si>
    <t>1MISEERES04</t>
  </si>
  <si>
    <t>C58E18000120005</t>
  </si>
  <si>
    <t>ISTITUTO SILVIO D'ARZO IN SANT'ILARIO D'ENZA (RE)</t>
  </si>
  <si>
    <t>1MISEERES05</t>
  </si>
  <si>
    <t>D91E17000100002</t>
  </si>
  <si>
    <t>P.LE SAN SEPOLCRO PARMA 3*AMPLIAMENTO LICEO SANVITALE</t>
  </si>
  <si>
    <t>1MISEERES06</t>
  </si>
  <si>
    <t>E94H16001440002</t>
  </si>
  <si>
    <t>ADEGUAMENTO SISMICO DEL LICEO EINSTEIN DI RIMINI</t>
  </si>
  <si>
    <t>1MISEERES07</t>
  </si>
  <si>
    <t>D37B16000020003</t>
  </si>
  <si>
    <t>LICEO CLASSICO MELCHIORRE GIOIA -PIACENZA</t>
  </si>
  <si>
    <t>1MISEERES08</t>
  </si>
  <si>
    <t>J61E16000320002</t>
  </si>
  <si>
    <t>ISTITUTO PROF. STATALE OLIVETTI-CALLEGARI</t>
  </si>
  <si>
    <t>1MISEERES09</t>
  </si>
  <si>
    <t>J74H16000090002</t>
  </si>
  <si>
    <t>ITI COPERNICO CARPEGGIANI - FERRARA</t>
  </si>
  <si>
    <t>1MISEERES10</t>
  </si>
  <si>
    <t>G67B16000210002</t>
  </si>
  <si>
    <t>ITAS SAFFI-ALBERTI, L.S. CALBOLI E ITEMATTEUCCI FORLI'</t>
  </si>
  <si>
    <t>1MISEERES11</t>
  </si>
  <si>
    <t>C44H16000590002</t>
  </si>
  <si>
    <t>IIS SCAPPI SEDE COORDINATA VALSAMOGGIA</t>
  </si>
  <si>
    <t>1MISEERES12</t>
  </si>
  <si>
    <t>C81E17000100002</t>
  </si>
  <si>
    <t>ITG SALVEMINI CASALECCHIO DI RENO</t>
  </si>
  <si>
    <t>1MISEEREU01</t>
  </si>
  <si>
    <t>J37B16000490003</t>
  </si>
  <si>
    <t>EX LAZZARETTO - BERTALIA*VIA TERRACINI*NUOVO INSEDIAMENTO UNIVERSITARIO</t>
  </si>
  <si>
    <t>1MISEEREU02</t>
  </si>
  <si>
    <t>H85B17000840003</t>
  </si>
  <si>
    <t>PADIGLIONE VITTORIO MARCHI ALL'INTERNO DEL COMPLESSO SAN LAZZARO, REGGIO EMILIA*VIA AMENDOLA 2*</t>
  </si>
  <si>
    <t>1MISEEREU03</t>
  </si>
  <si>
    <t>D99D16003530005</t>
  </si>
  <si>
    <t>19 11 - SAN FRANCESCO - GIUDIZIARIO*VIA DEL PRATO*MASTER CAMPUS</t>
  </si>
  <si>
    <t>1MISEERIS01</t>
  </si>
  <si>
    <t>C87I18000000002</t>
  </si>
  <si>
    <t>RISTRUTTURAZIONEPALAFUNO</t>
  </si>
  <si>
    <t>1MISEERIS02</t>
  </si>
  <si>
    <t>H43E18000060006</t>
  </si>
  <si>
    <t>IMPIANTO SPORTIVO (BOCCIODROMO)</t>
  </si>
  <si>
    <t>1MISEERIS03</t>
  </si>
  <si>
    <t>B19B18000010006</t>
  </si>
  <si>
    <t>PALAZZETTO DELLO SPORT - IMPIANTI SPORTIVI DI VIA LUNGORENO A PORRETTA TERME</t>
  </si>
  <si>
    <t>1MISEERIS04</t>
  </si>
  <si>
    <t>I47B17000170004</t>
  </si>
  <si>
    <t>REALIZZAZIONE DI UNA NUOVA PALESTRA POLIVALENTE</t>
  </si>
  <si>
    <t>1MISEERIS05</t>
  </si>
  <si>
    <t>F86H18000070006</t>
  </si>
  <si>
    <t>RISTRUTTURAZIONE EDIFICIO  AD USO GIOCO BOCCE</t>
  </si>
  <si>
    <t>1MISEERIS06</t>
  </si>
  <si>
    <t>H75E17000020006</t>
  </si>
  <si>
    <t>INTERVENTO PALESTRA SCOLASTICA MEDIE G. SIMONI</t>
  </si>
  <si>
    <t>1MISEERIS07</t>
  </si>
  <si>
    <t>G12E18000000004</t>
  </si>
  <si>
    <t>CAMPO SPORTIVO COMUNALE CASTIGLIONE DEI PEPOLI</t>
  </si>
  <si>
    <t>1MISEERIS08</t>
  </si>
  <si>
    <t>E62H17000480004</t>
  </si>
  <si>
    <t>PALESTRA POLIVALENTE PALAYURI - RISTRUTTURAZIONE SPOGLIATOI</t>
  </si>
  <si>
    <t>1MISEERIS09</t>
  </si>
  <si>
    <t>B72H18000070004</t>
  </si>
  <si>
    <t>PATTINODROMO*VIA G. BIANCHI, 5*LAVORI DI MESSA A IN SICUREZZA</t>
  </si>
  <si>
    <t>1MISEERIS10</t>
  </si>
  <si>
    <t>D91E16000310004</t>
  </si>
  <si>
    <t>RISTRUTTURAZIONE ED AMPLIAMENTO DELLAPISCINA COMUNALE CENTRO SPORTIVO "ZARDI DI PORTOMAGGIORE</t>
  </si>
  <si>
    <t>1MISEERIS11</t>
  </si>
  <si>
    <t>D57B16000550004</t>
  </si>
  <si>
    <t>IMPIANTO SPORTIVO COPERTO PER BEACHTENNIS E PALESTRE FITNESS</t>
  </si>
  <si>
    <t>1MISEERIS12</t>
  </si>
  <si>
    <t>B85E18000000005</t>
  </si>
  <si>
    <t>PALESTRA DEL POLO SCOLASTICO IN CASTROCARO TERME ETERRA DEL SOLE</t>
  </si>
  <si>
    <t>1MISEERIS13</t>
  </si>
  <si>
    <t>G23E18000010005</t>
  </si>
  <si>
    <t>RIQUALIFICAZIONE E AMPLIAMENTO DI IMPIANTO SPORTIVO - SARSINA</t>
  </si>
  <si>
    <t>1MISEERIS14</t>
  </si>
  <si>
    <t>D29B18000040002</t>
  </si>
  <si>
    <t>IMPIANTO SPORTIVO POLIVALENTE - VILLAMARINA DI CESENATICO</t>
  </si>
  <si>
    <t>1MISEERIS15</t>
  </si>
  <si>
    <t>H13E18000100002</t>
  </si>
  <si>
    <t>IMPIANTO SPORTIVO "BRUSATI" SITO IN SANTA SOFIA</t>
  </si>
  <si>
    <t>1MISEERIS16</t>
  </si>
  <si>
    <t>G53E18000000004</t>
  </si>
  <si>
    <t>CENTRO SPORTIVO COMUNALE IN VIA S. PERTINI</t>
  </si>
  <si>
    <t>1MISEERIS17</t>
  </si>
  <si>
    <t>G82H17000090007</t>
  </si>
  <si>
    <t>TRASFORMAZIONE CAMPO DA CALCIO IN TERRENO NATURALE CON ERBA SINTETICA</t>
  </si>
  <si>
    <t>1MISEERIS18</t>
  </si>
  <si>
    <t>C69B18000010004</t>
  </si>
  <si>
    <t>CENTRO SPORTIVO POLIVALENTE REALIZZAZIONE DI CENTRO SPORTIVO POLIVALENTE PER CICLISMO E RUGBY</t>
  </si>
  <si>
    <t>1MISEERIS19</t>
  </si>
  <si>
    <t>H86H18000010006</t>
  </si>
  <si>
    <t>LAVORI DI MANUTENZIONE  DEL CENTRO SPORTIVO "STROCCHI-CAVAZZONI" DI PREDAPPIO</t>
  </si>
  <si>
    <t>1MISEERIS20</t>
  </si>
  <si>
    <t>G49B18000030006</t>
  </si>
  <si>
    <t>STRUTTURA POLIVALENTE PRESSO IL CENTROSPORTIVO IÂ  MAGGIO</t>
  </si>
  <si>
    <t>1MISEERIS21</t>
  </si>
  <si>
    <t>D74B10000300002</t>
  </si>
  <si>
    <t>POLO NATATORIO DI PAVULLO</t>
  </si>
  <si>
    <t>1MISEERIS22</t>
  </si>
  <si>
    <t>F57B17000120004</t>
  </si>
  <si>
    <t>REALIZZAZIONE NUOVO PARCO DELLO SPORT - 1STRALCIO</t>
  </si>
  <si>
    <t>1MISEERIS23</t>
  </si>
  <si>
    <t>H63E18000160006</t>
  </si>
  <si>
    <t>CAMPO SPORTIVO ZOCCA*VIA MAVORE*RIQUALIFICAZIONE</t>
  </si>
  <si>
    <t>1MISEERIS24</t>
  </si>
  <si>
    <t>C33E18000030006</t>
  </si>
  <si>
    <t>AMPLIAMENTO DELLA PALESTRA "G. MORANDI</t>
  </si>
  <si>
    <t>1MISEERIS25</t>
  </si>
  <si>
    <t>G85I16000090004</t>
  </si>
  <si>
    <t>REALIZZAZIONE NUOVA PALESTRA SCUOLE ELEMENTARI L. GUIDOTTI DI FIORANO MODENESE</t>
  </si>
  <si>
    <t>1MISEERIS26</t>
  </si>
  <si>
    <t>D94H17000860004</t>
  </si>
  <si>
    <t>PALAZZETTO DELLO SPORT - PALAMOLZA</t>
  </si>
  <si>
    <t>1MISEERIS27</t>
  </si>
  <si>
    <t>F53G16000360004</t>
  </si>
  <si>
    <t>INTERVENTO SUL CENTRO NUOTO - INTERVENTI DI ADEGUAMENTO NORMATIVO  DELL'IMPIANTO COPERTO E ESTIVO</t>
  </si>
  <si>
    <t>1MISEERIS28</t>
  </si>
  <si>
    <t>G35G18000010002</t>
  </si>
  <si>
    <t>MIGLIORAMENTO SISMICO DEGLI IMPIANTI SPORTIVI POSTI  NEL COMUNE DI GUIGLIA</t>
  </si>
  <si>
    <t>1MISEERIS29</t>
  </si>
  <si>
    <t>B26H18000040006</t>
  </si>
  <si>
    <t>POLO SPORTIVO COMUNALE ADEGUAMENTO E EFFICIENTAMENTO ENERGETICO - MONTEFIORINO</t>
  </si>
  <si>
    <t>1MISEERIS30</t>
  </si>
  <si>
    <t>H68B18000160004</t>
  </si>
  <si>
    <t>CAMPO SPORTIVO DI BOMPORTO</t>
  </si>
  <si>
    <t>1MISEERIS31</t>
  </si>
  <si>
    <t>B56H18000060006</t>
  </si>
  <si>
    <t>RIQULIFICAZIONE POLO SPORTIVO BALLOTTA</t>
  </si>
  <si>
    <t>1MISEERIS32</t>
  </si>
  <si>
    <t>I81E16000000002</t>
  </si>
  <si>
    <t>LAVORI DI AMPLIAMENTO IMPAINTO SPORTIVO CON CAMPO DA CALCIO A 11</t>
  </si>
  <si>
    <t>1MISEERIS33</t>
  </si>
  <si>
    <t>D67B17000180006</t>
  </si>
  <si>
    <t>POLO SCOLASTICO IN LOC. BAZZANO -COSTRUZIONE PALESTRA SCOLASTICA</t>
  </si>
  <si>
    <t>1MISEERIS34</t>
  </si>
  <si>
    <t>I54J18000000001</t>
  </si>
  <si>
    <t>PALAZZETTO DELLO SPORT - VIA UGO LA MALFA</t>
  </si>
  <si>
    <t>1MISEERIS35</t>
  </si>
  <si>
    <t>H65B17000020004</t>
  </si>
  <si>
    <t>CAMPO VECCHIO IMPIANTO LUDICO,  PISTA POLIVALENTE E CAMPI IN ERBA</t>
  </si>
  <si>
    <t>1MISEERIS36</t>
  </si>
  <si>
    <t>H74J17000030004</t>
  </si>
  <si>
    <t>RIQUALIFICAZIONE IMPIANTI SPORTIVI*VIA COMUNE DI FONTEVIVO</t>
  </si>
  <si>
    <t>1MISEERIS38</t>
  </si>
  <si>
    <t>F56J17000440004</t>
  </si>
  <si>
    <t>CAMPO DI CALCIO RIVAROLO*MIGLIORAMENTO IMPIANTO</t>
  </si>
  <si>
    <t>1MISEERIS39</t>
  </si>
  <si>
    <t>B69B18000000006</t>
  </si>
  <si>
    <t>NUOVI SPOGLIATOI E TRIBUNA - CENTRO SPORTIVO DI VIA DON BOSCO</t>
  </si>
  <si>
    <t>1MISEERIS40</t>
  </si>
  <si>
    <t>F73E18000010006</t>
  </si>
  <si>
    <t>RIQUALIFICAZIONE DEI CAMPI DA TENNIS E CALCETTO</t>
  </si>
  <si>
    <t>1MISEERIS41</t>
  </si>
  <si>
    <t>E47D17000020006</t>
  </si>
  <si>
    <t>RIQUALIFICAZIONE DELLA PISCINA ESTIVA C/OCENTRO SPORTIVO COMUNALE</t>
  </si>
  <si>
    <t>1MISEERIS42</t>
  </si>
  <si>
    <t>H31E15000230009</t>
  </si>
  <si>
    <t>RIQUALIFICAZIONE DELL'IMPIANTO SPORTIVO - LA BUCA</t>
  </si>
  <si>
    <t>1MISEERIS43</t>
  </si>
  <si>
    <t>E93E18000010006</t>
  </si>
  <si>
    <t>RIQUALIFICAZIONE IMPIANTI SPORTIVI ED AREE VERDI</t>
  </si>
  <si>
    <t>1MISEERIS44</t>
  </si>
  <si>
    <t>E34J18000030006</t>
  </si>
  <si>
    <t>RIQUALIFICAZIONE E DEL CENTRO SPORTIVO BERTOCCHI</t>
  </si>
  <si>
    <t>1MISEERIS45</t>
  </si>
  <si>
    <t>B78J18000020006</t>
  </si>
  <si>
    <t>RIQUALIFICAZIONE CENTRO SPORTIVO COMUNALECEMENTIROSSI</t>
  </si>
  <si>
    <t>1MISEERIS46</t>
  </si>
  <si>
    <t>H25B17000030004</t>
  </si>
  <si>
    <t>REALIZZAZIONE DELLA NUOVA PALESTRA SCOLASTICA DI LONGASTRINO</t>
  </si>
  <si>
    <t>1MISEERIS47</t>
  </si>
  <si>
    <t>J28J13000020002</t>
  </si>
  <si>
    <t>PALASPORT BUBANI*PIAZZA PANCRAZI N.3*LAVORI DI ADEGUAMENTO</t>
  </si>
  <si>
    <t>1MISEERIS48</t>
  </si>
  <si>
    <t>C67B17000480002</t>
  </si>
  <si>
    <t>CITTA' DELLE ARTI E DELLO SPORT-STRUTTURA POLIVALENTE</t>
  </si>
  <si>
    <t>03 - COMPETITIVITA' IMPRESE</t>
  </si>
  <si>
    <t>1MISEERIS49</t>
  </si>
  <si>
    <t>F87B08000010002</t>
  </si>
  <si>
    <t>REALIZZAZIONE NUOVO PALAZZETTO DELLO SPORT</t>
  </si>
  <si>
    <t>1MISEERIS50</t>
  </si>
  <si>
    <t>I96C18000000006</t>
  </si>
  <si>
    <t>RISTRUTTURAZIONE CON MIGLIORAMENTO SISMICO PALESTRA COMUNALE</t>
  </si>
  <si>
    <t>1MISEERIS51</t>
  </si>
  <si>
    <t>I79B18000010004</t>
  </si>
  <si>
    <t>IMPIANTO SPORTIVO DEL POLO SCOLASTICO DI TRESSANO</t>
  </si>
  <si>
    <t>1MISEERIS52</t>
  </si>
  <si>
    <t>G36J16000310004</t>
  </si>
  <si>
    <t>INTERVENTI DI RIQUALIFICAZIONE-PALESTRA E CAMPI DA TENNIS</t>
  </si>
  <si>
    <t>1MISEERIS53</t>
  </si>
  <si>
    <t>E77I17000100006</t>
  </si>
  <si>
    <t>MIGLIORAMENTO SISMICO ED EFFICIANTAMENTO ENERGETICO POLIFUNZIONALE DI GUALTIERI</t>
  </si>
  <si>
    <t>1MISEERIS54</t>
  </si>
  <si>
    <t>J67F18000000002</t>
  </si>
  <si>
    <t>QUALIFICAZIONE E MIGLIORAMENTO IMPIANTO SPORTIVO PALESTRA COMUNALE</t>
  </si>
  <si>
    <t>1MISEERIS55</t>
  </si>
  <si>
    <t>F36H18000010006</t>
  </si>
  <si>
    <t>PISCINA COMUNALE DI VIALE DELLO SPORT - COMUNE DI NOVELLARA</t>
  </si>
  <si>
    <t>1MISEERIS56</t>
  </si>
  <si>
    <t>B39B18000060006</t>
  </si>
  <si>
    <t>POLOSPORTIVO  STRALCIO 5</t>
  </si>
  <si>
    <t>1MISEERIS57</t>
  </si>
  <si>
    <t>G41H13000580004</t>
  </si>
  <si>
    <t>RIFACIMENTO MANTO DI COPERTURA PISTA DI ATLETICA - CORREGGIO</t>
  </si>
  <si>
    <t>1MISEERIS58</t>
  </si>
  <si>
    <t>C62H17000200006</t>
  </si>
  <si>
    <t>PALESTRA POLIFUNZIONALE - VIA F.LLI CORRADINI</t>
  </si>
  <si>
    <t>1MISEERIS59</t>
  </si>
  <si>
    <t>D42H18000000004</t>
  </si>
  <si>
    <t>RIQUALIFICAZIONE, ADEGUAMENTO ALLE NORMATIVE DI SICUREZZA -BAGNOLO IN PIANO</t>
  </si>
  <si>
    <t>1MISEERIS60</t>
  </si>
  <si>
    <t>G17I18000010006</t>
  </si>
  <si>
    <t>CENTRO POLIVALENTE VIA CADONEGA - VIANO</t>
  </si>
  <si>
    <t>1MISEERIS61</t>
  </si>
  <si>
    <t>B23E18000030006</t>
  </si>
  <si>
    <t>AMPLIAMENTO E COMPLETAMENTO CENTRO SPORTIVO - LOC. TAVERNA</t>
  </si>
  <si>
    <t>1MISEERIS62</t>
  </si>
  <si>
    <t>G64H16000720007</t>
  </si>
  <si>
    <t>MANUTENZIONE IMPIANTO SPORTIVO - STADIO CALBI</t>
  </si>
  <si>
    <t>1MISEERIS63</t>
  </si>
  <si>
    <t>J48J18000010006</t>
  </si>
  <si>
    <t>ADEGUAMENTO IMPIANTO SPORTIVO BOCCIODROMO - TALAMELLO</t>
  </si>
  <si>
    <t>1MISEERIS64</t>
  </si>
  <si>
    <t>C93I17000010005</t>
  </si>
  <si>
    <t>CENTRO SPORTIVO RIVABELLA - RIMINI</t>
  </si>
  <si>
    <t>1MISEERIS65</t>
  </si>
  <si>
    <t>C48J18000030005</t>
  </si>
  <si>
    <t>CIRCOLO TENNIS M. CASALBONI - SANTARCANGELO DI ROMAGNA</t>
  </si>
  <si>
    <t>1MISEERIS66</t>
  </si>
  <si>
    <t>C23I17000010009</t>
  </si>
  <si>
    <t>PALESTRA F.LLI RUSCELLO - IMOLA</t>
  </si>
  <si>
    <t>1MISEERIS67</t>
  </si>
  <si>
    <t>I69B18000000006</t>
  </si>
  <si>
    <t>CENTRO SPORTIVO - VERNASCA</t>
  </si>
  <si>
    <t>1MISEERIS68</t>
  </si>
  <si>
    <t>F29B18000020006</t>
  </si>
  <si>
    <t>IMPIANTO SPORTIVO- PARCO URBANO DEL NURE- SAN GIORGIOPIACENTINO</t>
  </si>
  <si>
    <t>1MISEERIS69</t>
  </si>
  <si>
    <t>H18B17000090006</t>
  </si>
  <si>
    <t>NUOVA PALESTRA - CADELBOSCO DISOPRA</t>
  </si>
  <si>
    <t>1MISEERIS70</t>
  </si>
  <si>
    <t>G62F16000180002</t>
  </si>
  <si>
    <t>SPOGLIATOI A SERVIZIO DEL CAMPO DA CALCIO - VIA MUSOLESI - MARZABOTTO</t>
  </si>
  <si>
    <t>1MISEERIS71</t>
  </si>
  <si>
    <t>I46H18000000006</t>
  </si>
  <si>
    <t>RIQUALIFICAZIONE IMPIANTI CALCIO -  LOC.TRECASALI</t>
  </si>
  <si>
    <t>1MISEERIS72</t>
  </si>
  <si>
    <t>I37I18000000006</t>
  </si>
  <si>
    <t>RIQUALIFICAZIONE DEL CENTRO SPORTIVO LOC. VIDICIATICO - LIZZANO BELVEDERE</t>
  </si>
  <si>
    <t>1MISEERMR01</t>
  </si>
  <si>
    <t>C40B08000000002</t>
  </si>
  <si>
    <t>FORNITURA DI N.12 NUOVI CONVOGLI ELETTRICI A CINQUE CASSE, MONOPIANO, BIDIREZIONALI, PER IL TRASPORTO PASSEGGERI , TIPO FLIRT ETR350</t>
  </si>
  <si>
    <t>07 - TRASPORTI E MOBILITA'</t>
  </si>
  <si>
    <t>1MISEERPC01</t>
  </si>
  <si>
    <t>J13G19000000006</t>
  </si>
  <si>
    <t>COMPLESSO VILLA SORRA VILLA SORRA - GAGGIO*VIA PRATI*INRERVENTO DI RESTAURO E VALORIZZAZIONE 1Â  STRALCIO</t>
  </si>
  <si>
    <t>1MISEERPT01</t>
  </si>
  <si>
    <t>D56G13002320007</t>
  </si>
  <si>
    <t>COMPLETAMENTO DELLA RETE DEI PERCORSI CICLOPEDONALI E DELLA SENTIERISTICA IN PARTICOLARE LUNGO LE ASTE FLUVIALI TRA I COMUNI DI TERRE DÂ¿ACQUA</t>
  </si>
  <si>
    <t>1MISEERPT02</t>
  </si>
  <si>
    <t>H33H10000110009</t>
  </si>
  <si>
    <t>REALIZZAZIONE DELLA RETE DI ADDUZIONE DEL CAMPO POZZI DI MORTIZZA ALLA RETE DI PIACENZA</t>
  </si>
  <si>
    <t>1MISEERPT03</t>
  </si>
  <si>
    <t>C91B11000340009</t>
  </si>
  <si>
    <t>MIGLIORAMENTO DELLA TRATTA RE-CASTELNOVO NÃ© MONTI MEDIANTE VARIANTE ALLA SS 63 IN PROSSIMITÃ  DEL CENTRO ABITATO PONTE ROSSO Â¿ 1Â°STRALCIO</t>
  </si>
  <si>
    <t>1MISEERPT04</t>
  </si>
  <si>
    <t>D87H11000260002</t>
  </si>
  <si>
    <t>LAVORI DI SISTEMAZIONE E MIGLIORAMENTO DELLA STRADA COMUNALE GROPPO Â CERRIBUCHI E LAVORI DI SISTEMAZIONE E MIGLIORAMENTO DELLA STRADA COMUNALE VETTO CAPOLUOGO Â LA COSTA Â CASONE Â 1Â° STRALCIO</t>
  </si>
  <si>
    <t>1MISEERPT05</t>
  </si>
  <si>
    <t>J69D11000250004</t>
  </si>
  <si>
    <t>REALIZZAZIONE NUOVA PIAZZA CENTRALE DI PODENZANO. 1Â° STRALCIO</t>
  </si>
  <si>
    <t>1MISEERPT07</t>
  </si>
  <si>
    <t>J52H19000010002</t>
  </si>
  <si>
    <t>MANUTENZIONE E RISANAMENTO EX ENAOLI LIDO DEGLI ESTENSI</t>
  </si>
  <si>
    <t>1MISEERRF01</t>
  </si>
  <si>
    <t>C39D14001160006</t>
  </si>
  <si>
    <t>PROSECUZIONEDELL'INTERRAMENTODELLA LINEAFERROVIARIABOLOGNA-PORTOMAGGIORE,IN AMBITO URBANO DIBOLOGNA</t>
  </si>
  <si>
    <t>1MISEERRF02</t>
  </si>
  <si>
    <t>C49D12000320002</t>
  </si>
  <si>
    <t>ATTREZZAGGIO CON SST-SCMT E ADEGUAMENTO IS (ESCLUSE TRATTE DI CONFINE CON LA RETE NAZIONALE) NELLE LINEE DELLA RETE REGIONALE: CASALECCHIO - VIGNOLA, ATTREZZAGGIO SCMT DELLE SEDI DI INCROCIO E IMPLEMENTAZIONE APPARATI CENTRALI COMPUTERIZZATI MULTISTAZIONE (ACCM); REGGIO EMILIA-CIANO D'ENZA, POSA DI</t>
  </si>
  <si>
    <t>1MISEERRF03</t>
  </si>
  <si>
    <t>F74H08000020008</t>
  </si>
  <si>
    <t>REALIZZAZIONE DI LINEA TRAZIONE ELETTRICA,TELECOMUNICAZIONE E SEGNALAMENTOFERROVIARIO</t>
  </si>
  <si>
    <t>1MISEERRS01</t>
  </si>
  <si>
    <t>G92J12000290003</t>
  </si>
  <si>
    <t>INTERVENTI DI RIPARAZIONE E RIPRISTINO CON MIGLIORAMENTO SISMICO DEL COMPLESSO SCOLASTICO IIS "G. BRUNO (EX FIORAVANTI)"</t>
  </si>
  <si>
    <t>RICOSTRUZIONI PER SISMA 2012 EMILIA ROMAGNA</t>
  </si>
  <si>
    <t>1MISEERRS02</t>
  </si>
  <si>
    <t>H67E13000250002</t>
  </si>
  <si>
    <t>RIPARAZIONE E RIPRISTINO CON MIGLIORAMENTO SISMICO DELLA PALESTRA DELLE SCUOLA PRIMARIA "MENOTTI"</t>
  </si>
  <si>
    <t>1MISEERRS04</t>
  </si>
  <si>
    <t>C97E13000110009</t>
  </si>
  <si>
    <t>RIPARAZIONE E RIPRISTINO CON MIGLIORAMENTO SISMICO DELLA SCUOLA DELL'INFANZIA "CIP E CIOP"</t>
  </si>
  <si>
    <t>1MISEERRS05</t>
  </si>
  <si>
    <t>H71E14000060002</t>
  </si>
  <si>
    <t>RIPARAZIONE E RIPRISTINO CON MIGLIORAMENTO SISMICO DELLA PALESTRA SCOLASTICA "GIORGI"</t>
  </si>
  <si>
    <t>1MISEERRS06</t>
  </si>
  <si>
    <t>D54C12000030004</t>
  </si>
  <si>
    <t>RIPARAZIONE E RIPRISTINO CON MIGLIORAMENTO SISMICO DELLA SCUOLA PRIMARIA "ERMANNO QUAQUARELLI</t>
  </si>
  <si>
    <t>1MISEERRS07</t>
  </si>
  <si>
    <t>RIPARAZIONE E RISPRISTINO CON MIGLIORAMENTO SISMICO DEL REFETTORIO DELLA SCUOLA PRIMARIA "DE AMICIS"</t>
  </si>
  <si>
    <t>1MISEERRS08</t>
  </si>
  <si>
    <t>I86E12000330002</t>
  </si>
  <si>
    <t>RIPARAZIONE E RIPRISTINO CON MIGLIORAMENTO SISMICO DELLA PALESTRA DELLA SCUOLA ELEMENTARE "G. RODARI"</t>
  </si>
  <si>
    <t>1MISEERRS09</t>
  </si>
  <si>
    <t>F37E12000430005</t>
  </si>
  <si>
    <t>RIPARAZIONE E RIPRISTINO CON MIGLIORAMENTO SISMICO DELLA SCUOLA PRIMARIA "G. LODI" - CORPO AULE E PALESTRA</t>
  </si>
  <si>
    <t>1MISEERRS10</t>
  </si>
  <si>
    <t>H69H13000030002</t>
  </si>
  <si>
    <t>REALIZZAZIONE DELLA NUOVA SCUOLA PRIMARIA DI SOLARA</t>
  </si>
  <si>
    <t>1MISEERRS11</t>
  </si>
  <si>
    <t>C29H13000060004</t>
  </si>
  <si>
    <t>NUOVO PLESSO SCOLASTICO ANTISISMICO IN BONDENO CAPOLUOGO</t>
  </si>
  <si>
    <t>1MISEERRS12</t>
  </si>
  <si>
    <t>F33H13000180006</t>
  </si>
  <si>
    <t>NUOVO POLO SCOLASTICO DI XII MORELLI</t>
  </si>
  <si>
    <t>1MISEERRS13</t>
  </si>
  <si>
    <t>F34B13000380002</t>
  </si>
  <si>
    <t>PLESSO SCOLASTICO MATERNA-ELEMENTARE DI RENO CENTESE</t>
  </si>
  <si>
    <t>1MISEERRS14</t>
  </si>
  <si>
    <t>F34B13000690003</t>
  </si>
  <si>
    <t>NUOVO PLESSO SCOLASTICO PER SCUOLA DELL'INFANZIA E SCUOLA PRIMARIA "C.PALTRINIERI - U.PIZZOLI"</t>
  </si>
  <si>
    <t>1MISEERRS15</t>
  </si>
  <si>
    <t>B74B13000130002</t>
  </si>
  <si>
    <t>REALIZZAZIONE DELLA NUOVA SCUOLA MATERNA "AQUILONE"</t>
  </si>
  <si>
    <t>1MISEERRS16</t>
  </si>
  <si>
    <t>J73H14000010009</t>
  </si>
  <si>
    <t>NUOVA SCUOLA MEDIA "FRASSONI"</t>
  </si>
  <si>
    <t>1MISEERRS17</t>
  </si>
  <si>
    <t>J79H12000460009</t>
  </si>
  <si>
    <t>PALESTRA NUOVA SCUOLA MEDIA "FRASSONI"</t>
  </si>
  <si>
    <t>1MISEERRS18</t>
  </si>
  <si>
    <t>F84E13000710006</t>
  </si>
  <si>
    <t>REALIZZAZIONE DEL NUOVO ASILO NIDO DI GUASTALLA</t>
  </si>
  <si>
    <t>1MISEERRS19</t>
  </si>
  <si>
    <t>B69H09000700009</t>
  </si>
  <si>
    <t>REALIZZAZIONE NUOVA SCUOLA INFANZIA "G. RODARI"</t>
  </si>
  <si>
    <t>1MISEERRS20</t>
  </si>
  <si>
    <t>I39H13000050004</t>
  </si>
  <si>
    <t>NUOVO POLO SCOLASTICO SCUOLA PRIMARIA "CARLO RAMBALDI"</t>
  </si>
  <si>
    <t>1MISEERSA01</t>
  </si>
  <si>
    <t>C44B13000220007</t>
  </si>
  <si>
    <t>1MISEERSI01</t>
  </si>
  <si>
    <t>G41E13000100002</t>
  </si>
  <si>
    <t>CHIAVICA EMISSARIA SAN SIRO: RIPRISTINO DEI PORTONI VINCIANI</t>
  </si>
  <si>
    <t>1MISEERSI02</t>
  </si>
  <si>
    <t>G24B13000200002</t>
  </si>
  <si>
    <t>CHIAVICA EMISSARIA DI MONDINE: NUOVA CHIAVICA</t>
  </si>
  <si>
    <t>1MISEERSI03</t>
  </si>
  <si>
    <t>G24B13000210002</t>
  </si>
  <si>
    <t>IDROVORA DI MONDINE - NUOVO IMPIANTO IRRIGUO</t>
  </si>
  <si>
    <t>1MISEERSI04</t>
  </si>
  <si>
    <t>G27B13000050002</t>
  </si>
  <si>
    <t>MAGAZZINO DI MONDINE: RIPRISTINO E MIGLIORAMENTO SISMICO</t>
  </si>
  <si>
    <t>1MISEERSI05</t>
  </si>
  <si>
    <t>G47E13000860007</t>
  </si>
  <si>
    <t>MAGAZZINO SAN SIRO: RIPRISTINO E MIGLIORAMENTO SISMICO</t>
  </si>
  <si>
    <t>1MISEERSI06</t>
  </si>
  <si>
    <t>G98F13000160002</t>
  </si>
  <si>
    <t>MAGAZZINO IDRAULICO CA' DE FRATI: RIPRISTINO E MIGLIORAMENTO SISMICO</t>
  </si>
  <si>
    <t>1MISEERSI07</t>
  </si>
  <si>
    <t>G97E13001620002</t>
  </si>
  <si>
    <t>PONTE STRADALE SUL CAVO VALTRINA: RIPRISTINO E MIGLIORAMENTO SISMICO</t>
  </si>
  <si>
    <t>1MISEERSI08</t>
  </si>
  <si>
    <t>E21H13000650002</t>
  </si>
  <si>
    <t>CONSOLIDAMENTO E RISAGOMAZIONE SPONDALE DEL CANALE DELLE PILASTRESI</t>
  </si>
  <si>
    <t>1MISEERSI09</t>
  </si>
  <si>
    <t>E81H13000770002</t>
  </si>
  <si>
    <t>CANALE DIVERSIVO DI CAVEZZO: COMPLETAMENTO CONSOLIDAMENTO</t>
  </si>
  <si>
    <t>1MISEERSI10</t>
  </si>
  <si>
    <t>E71H13000790002</t>
  </si>
  <si>
    <t>CANALE DIVERSIVO DI BURANA: RIPRISTINO E CONSOLIDAMENTO SPONDALE NEI COMUNI DI SAN FELICE SUL PANARO E FINALE EMILIA (MO)</t>
  </si>
  <si>
    <t>1MISEERSI11</t>
  </si>
  <si>
    <t>E83E14000010002</t>
  </si>
  <si>
    <t>CANALE DIVERSIVO DI BURANA: RIPRISTINO E CONSOLIDAMENTO SPONDALE ' LOCALITA' ZALOTTA IN COMUNE DI MIRANDOLA (MO) ' PRIMO STRALCIO</t>
  </si>
  <si>
    <t>1MISEERSI12</t>
  </si>
  <si>
    <t>E24H14000220002</t>
  </si>
  <si>
    <t>CONSOLIDAMENTO BACINO DI CALMA - IMPIANTO SANTA BIANCA</t>
  </si>
  <si>
    <t>1MISEERSI13</t>
  </si>
  <si>
    <t>E21H13000720002</t>
  </si>
  <si>
    <t>CONSOLIDAMENTO IMPIANTO IDROVORO BONDENO-PALATA - BACINO DI CALMA</t>
  </si>
  <si>
    <t>1MISEERSI14</t>
  </si>
  <si>
    <t>E71H13000800002</t>
  </si>
  <si>
    <t>RIPRISTINO E CONSOLIDAMENTO SPONDALE DEL DUGALE ZALOTTA, CAVO VALLICELLA E DUGALE CERESA</t>
  </si>
  <si>
    <t>1MISEERSI15</t>
  </si>
  <si>
    <t>E83E14000040002</t>
  </si>
  <si>
    <t>IMPIANTO PLUVIRRIGUO BOTTEGONE: RIPRISTINO RETE DISTRIBUZIONE</t>
  </si>
  <si>
    <t>1MISEERSI16</t>
  </si>
  <si>
    <t>E83E14000050002</t>
  </si>
  <si>
    <t>IMPIANTO PLUVIRRIGUO CONCORDIA SUD: RIPRISTINO RETE DISTRIBUZIONE</t>
  </si>
  <si>
    <t>1MISEERSI17</t>
  </si>
  <si>
    <t>G24B13000220002</t>
  </si>
  <si>
    <t>NODO IDRAULICO DI MONDINE: COMPLETAMENTO IMPIANTO IDROVORO</t>
  </si>
  <si>
    <t>1MISEERVS01</t>
  </si>
  <si>
    <t>G55G18000020006</t>
  </si>
  <si>
    <t>TEATRO COMUNALE PALAZZO DOLCINI</t>
  </si>
  <si>
    <t>1MISEERVS02</t>
  </si>
  <si>
    <t>I98E18000000004</t>
  </si>
  <si>
    <t>TEATRO REGIO</t>
  </si>
  <si>
    <t>1MISEERVS03</t>
  </si>
  <si>
    <t>E14F18000010006</t>
  </si>
  <si>
    <t>TEATRO COMUNALE GIUSEPPE VERDI</t>
  </si>
  <si>
    <t>1MISEERVS04</t>
  </si>
  <si>
    <t>C52F13001170004</t>
  </si>
  <si>
    <t>RESTAURO TEATRO DEL POPOLO DI VALLALTA</t>
  </si>
  <si>
    <t>1MISEERVS05</t>
  </si>
  <si>
    <t>I96I18000040007</t>
  </si>
  <si>
    <t>AUDITORIUM NICCOLO' PAGANINI</t>
  </si>
  <si>
    <t>1MISEERVS06</t>
  </si>
  <si>
    <t>D93F18000020006</t>
  </si>
  <si>
    <t>TEATRO COMUNALE "LUCIANO PAVAROTTI</t>
  </si>
  <si>
    <t>1MISEERVS07</t>
  </si>
  <si>
    <t>E37B15000220004</t>
  </si>
  <si>
    <t>TEATRO GOLFARELLI</t>
  </si>
  <si>
    <t>1MISEERVS08</t>
  </si>
  <si>
    <t>J87B18000010009</t>
  </si>
  <si>
    <t>ADEGUAMENTO FUNZIONALE E RIQUALIFICAZIONE SALA VERDI TEATRO ARIOSTO E DEI RELATIVI SPAZI PER ATTIVITA' DI SPETTACOLO</t>
  </si>
  <si>
    <t>1MISEERVS09</t>
  </si>
  <si>
    <t>C65I18000630006</t>
  </si>
  <si>
    <t>TEATRO RASI</t>
  </si>
  <si>
    <t>1MISEERVS10</t>
  </si>
  <si>
    <t>B42F15000220004</t>
  </si>
  <si>
    <t>TEATRO ROSSINI</t>
  </si>
  <si>
    <t>1MISEERVS11</t>
  </si>
  <si>
    <t>J12E17000160004</t>
  </si>
  <si>
    <t>TEATRO SOCIALE DI LUZZARA</t>
  </si>
  <si>
    <t>1MISEERVS12</t>
  </si>
  <si>
    <t>C83F18000050004</t>
  </si>
  <si>
    <t>TEATRO SERRA DI QUARTO RAGGIO</t>
  </si>
  <si>
    <t>1MISEERVS13</t>
  </si>
  <si>
    <t>H52C17000000006</t>
  </si>
  <si>
    <t>TEATRO DEL GUSTO MARIA PEDRINI</t>
  </si>
  <si>
    <t>1MISEERVS14</t>
  </si>
  <si>
    <t>F37J18000150009</t>
  </si>
  <si>
    <t>TEATRO COMUNALE DI BOLOGNA</t>
  </si>
  <si>
    <t>1MISEERVS15</t>
  </si>
  <si>
    <t>G76I18000480006</t>
  </si>
  <si>
    <t>TEATRO COMUNALE DI RIOLO TERME</t>
  </si>
  <si>
    <t>1MISEERVS16</t>
  </si>
  <si>
    <t>C36I18000060006</t>
  </si>
  <si>
    <t>TEATRO CARLO GOLDONI</t>
  </si>
  <si>
    <t>1MISEERVS17</t>
  </si>
  <si>
    <t>D59F18001110006</t>
  </si>
  <si>
    <t>SALA POLIVALENTE SAN PIETRO</t>
  </si>
  <si>
    <t>1MISEERVS18</t>
  </si>
  <si>
    <t>D42H18000090004</t>
  </si>
  <si>
    <t>TEATRO GIAN ANDREA DRAGONI</t>
  </si>
  <si>
    <t>1MISEERVS19</t>
  </si>
  <si>
    <t>H22E18000010005</t>
  </si>
  <si>
    <t>SALA POLIVALENTE CINEMA ARCADIA</t>
  </si>
  <si>
    <t>1MISEERVS20</t>
  </si>
  <si>
    <t>F72E18000040006</t>
  </si>
  <si>
    <t>TEATRO VERDI</t>
  </si>
  <si>
    <t>1MISEERVS21</t>
  </si>
  <si>
    <t>G83F18000040006</t>
  </si>
  <si>
    <t>RESTAURO E RIQUALIFICAZIONE DEL TEATRO STORICO COMUNALE CARLO ZAMPIGHI</t>
  </si>
  <si>
    <t>1MISEERVS22</t>
  </si>
  <si>
    <t>G62E18000030006</t>
  </si>
  <si>
    <t>CENTRO CULTURALE POLIVALENTE</t>
  </si>
  <si>
    <t>1MISEERVS23</t>
  </si>
  <si>
    <t>F47J18000000009</t>
  </si>
  <si>
    <t>INTERVENTO DI INNOVAZIONE TECNOLOGICA NEL TEATRO ASIOLI</t>
  </si>
  <si>
    <t>1MISEERVS24</t>
  </si>
  <si>
    <t>E31D18000040006</t>
  </si>
  <si>
    <t>TEATRO MALATESTA</t>
  </si>
  <si>
    <t>1MISEERVS25</t>
  </si>
  <si>
    <t>E41D18000060009</t>
  </si>
  <si>
    <t>TEATRO IL LAVATOIO</t>
  </si>
  <si>
    <t>1MISEERVS26</t>
  </si>
  <si>
    <t>B79F18000000004</t>
  </si>
  <si>
    <t>COMPLESSO BOLDINI</t>
  </si>
  <si>
    <t>1MISEERVS27</t>
  </si>
  <si>
    <t>H64G18000020004</t>
  </si>
  <si>
    <t>SALA POLIVALENTE TEATRO PUNTOCOM</t>
  </si>
  <si>
    <t>1MISEERVS28</t>
  </si>
  <si>
    <t>E33F18000050006</t>
  </si>
  <si>
    <t>TEATRO MUNICIPALE</t>
  </si>
  <si>
    <t>1MISEERVS29</t>
  </si>
  <si>
    <t>B68F18000370006</t>
  </si>
  <si>
    <t>TEATRO DANTE ALIGHIERI</t>
  </si>
  <si>
    <t>1MISEERVS30</t>
  </si>
  <si>
    <t>I94G18000010006</t>
  </si>
  <si>
    <t>TEATRO COMUNALE DI RIO SALICETO</t>
  </si>
  <si>
    <t>1MISEERVS31</t>
  </si>
  <si>
    <t>C52H18000010001</t>
  </si>
  <si>
    <t>SALA CINE-TEATRO FORUM</t>
  </si>
  <si>
    <t>1MISEERVS32</t>
  </si>
  <si>
    <t>H92E18000050006</t>
  </si>
  <si>
    <t>TEATRO SOCIALE DI NOVAFELTRIA</t>
  </si>
  <si>
    <t>EMIBCBC01</t>
  </si>
  <si>
    <t>DD39121</t>
  </si>
  <si>
    <t>RISTRUTTURAZIONE DELLA ROCCA E CASTELLO DI BENTIVOGLIO</t>
  </si>
  <si>
    <t>2000-2006</t>
  </si>
  <si>
    <t>INTESA EMILIA ROMAGNA</t>
  </si>
  <si>
    <t>EMIBCBC02/A</t>
  </si>
  <si>
    <t>DD39627</t>
  </si>
  <si>
    <t>RESTAURO E RECUPERO ANTICHE TORRI E MURA DEL CASTELLO DI BUDRIO - Restauro parte trecentesca: Torri di nord-ovest, sud-ovest e mura di Piazza Matteotti</t>
  </si>
  <si>
    <t>EMIBCBC02B/I</t>
  </si>
  <si>
    <t>J54B02000040005</t>
  </si>
  <si>
    <t>RESTAURO E RECUPERO ANTICHE TORRI E MURA DEL CASTELLO DI BUDRIO - 1° STRALCIO</t>
  </si>
  <si>
    <t>EMIBCBC02B/II</t>
  </si>
  <si>
    <t>DD39730</t>
  </si>
  <si>
    <t>RESTAURO E RECUPERO ANTICHE MURA DEL CASTELLO DI BUDRIO II STRALCIO</t>
  </si>
  <si>
    <t>EMIBCBC03</t>
  </si>
  <si>
    <t>DD39123</t>
  </si>
  <si>
    <t>LAVORI DI RESTAURO DELLA PORTA FIORENTINA E DELLA PORTA ROMANA DI TERRA DEL SOLE</t>
  </si>
  <si>
    <t>EMIBCBC04</t>
  </si>
  <si>
    <t>DD39124</t>
  </si>
  <si>
    <t>RESTAURO DELLA CINTA MURARIA DI TERRA DEL SOLE</t>
  </si>
  <si>
    <t>EMIBCBC05</t>
  </si>
  <si>
    <t>DD39125</t>
  </si>
  <si>
    <t>COMPLETAMENTO RESTAURO DEL CONVENTO DI S. GIACOMO APOSTOLO (S. DOMENICO)</t>
  </si>
  <si>
    <t>EMIBCBC06</t>
  </si>
  <si>
    <t>DD39126</t>
  </si>
  <si>
    <t>RISTRUTTURAZIONE E AMPLIAMENTO MUSEO D'ARTE CONTEMPORANEA "REMO BRINDISI"</t>
  </si>
  <si>
    <t>EMIBCBC07</t>
  </si>
  <si>
    <t>DD39127</t>
  </si>
  <si>
    <t>PROGRAMMA DI RESTAURO DEL CASTELLO ESTENSE</t>
  </si>
  <si>
    <t>EMIBCBC08</t>
  </si>
  <si>
    <t>DD39128</t>
  </si>
  <si>
    <t>COMPLETAMENTO DEL RESTAURO DELL'AREA ABSIDALE DELLA CATTEDRALE: PAVIMENTAZIONE ESTERNA</t>
  </si>
  <si>
    <t>EMIBCBC09/A</t>
  </si>
  <si>
    <t>DD39654</t>
  </si>
  <si>
    <t>RESTAURO E RECUPERO FUNZIONALE PALAZZO DEL PODESTA' 4° STRALCIO 1° LOTTO</t>
  </si>
  <si>
    <t>EMIBCBC09B/I</t>
  </si>
  <si>
    <t>DD39721</t>
  </si>
  <si>
    <t>RESTAURO E RECUPERO FUNZIONALE PALAZZO DEL PODESTA' 4° STRALCIO 2° LOTTO ARREDO</t>
  </si>
  <si>
    <t>EMIBCBC09B/II</t>
  </si>
  <si>
    <t>DD39722</t>
  </si>
  <si>
    <t>RESTAURO E RECUPERO FUNZIONALE PALAZZO DEL PODESTA' 4° STRALCIO 3° LOTTO</t>
  </si>
  <si>
    <t>EMIBCBC10/HI</t>
  </si>
  <si>
    <t>DD39838</t>
  </si>
  <si>
    <t>MUSEO ARCHEOLOGICO IN PALAZZO FARNESE - COMPRENSIVO DEGLI INTERVENTI A - B - C - H</t>
  </si>
  <si>
    <t>EMIBCBC12</t>
  </si>
  <si>
    <t>J43G06000060005</t>
  </si>
  <si>
    <t>MUSEO INTERNAZIONALE DELLA CERAMICA - II STRALCIO - II LOTTO CERAMICHE CONTEMPORANEE</t>
  </si>
  <si>
    <t>EMIBCBC13</t>
  </si>
  <si>
    <t>DD39134</t>
  </si>
  <si>
    <t>RESTAURO ROCCA MALATESTIANA</t>
  </si>
  <si>
    <t>EMIBCBC14</t>
  </si>
  <si>
    <t>DD39135</t>
  </si>
  <si>
    <t>RESTAURO ALA NORD DI VILLA RONCHI</t>
  </si>
  <si>
    <t>EMIBCBC15/A</t>
  </si>
  <si>
    <t>J24BO4000090007</t>
  </si>
  <si>
    <t>RESTAURO COMPLESSO CONVENTUALE SS. DOMENICO E FRANCESCO - S.FRANCESCO 7° LOTTO</t>
  </si>
  <si>
    <t>EMIBCBC15/B</t>
  </si>
  <si>
    <t>DD39630</t>
  </si>
  <si>
    <t>RESTAURO COMPLESSO CONVENTUALE SS. DOMENICO E FRANCESCO - S.DOMENICO OPERE ELETTRICHE  E SPECIALI</t>
  </si>
  <si>
    <t>EMIBCBC15/C</t>
  </si>
  <si>
    <t>DD39631</t>
  </si>
  <si>
    <t>RESTAURO DEL COMPLESSO CONVENTUALE SS. DOMENICO E FRANCESCO - RISTRUTTURAZIONE DEPOSITI LIBRARI E MUSEALI DEL COMPLESSO SANTE ZENNARO</t>
  </si>
  <si>
    <t>EMIBCBC16</t>
  </si>
  <si>
    <t>DD39138</t>
  </si>
  <si>
    <t>RESTAURO CHIESA DEL COMPLESSO CONVENTUALE S. GIACOMO (S. DOMENICO)</t>
  </si>
  <si>
    <t>EMIBCBC17</t>
  </si>
  <si>
    <t>DD39139</t>
  </si>
  <si>
    <t>COMPLETAMENTO RESTAURO CHIESA S. CRISTOFORO ALLA CERTOSA</t>
  </si>
  <si>
    <t>EMIBCBC18</t>
  </si>
  <si>
    <t>C58I04000010004</t>
  </si>
  <si>
    <t>RESTAURO CASTELLO DEI PIO - ALA CENTRALE</t>
  </si>
  <si>
    <t>EMIBCBC19/A</t>
  </si>
  <si>
    <t>DD39637</t>
  </si>
  <si>
    <t>RESTAURO CONSERVATIVO E RECUPERO EX CAVALLERIZZA - FABBRICATO C1</t>
  </si>
  <si>
    <t>EMIBCBC19/B</t>
  </si>
  <si>
    <t>DD39638</t>
  </si>
  <si>
    <t>RESTAURO CONSERVATIVO E RECUPERO EX CAVALLERIZZA FABBRICATO C2-C3</t>
  </si>
  <si>
    <t>EMIBCBC20</t>
  </si>
  <si>
    <t>F721I0900004000</t>
  </si>
  <si>
    <t>RESTAURO E RIUSO DELLE SCUDERIE DI VILLA PALLAVICINO</t>
  </si>
  <si>
    <t>EMIBCBC21/A</t>
  </si>
  <si>
    <t>DD39634</t>
  </si>
  <si>
    <t>RESTAURO DEL COMPLESSO MONUMENTALE BIBLIOTECA CLASSENSE - PRIMO STRALCIO</t>
  </si>
  <si>
    <t>EMIBCBC21B/I</t>
  </si>
  <si>
    <t>C83GO5000020007</t>
  </si>
  <si>
    <t>RESTAURO DEL COMPLESSO MONUMENTALE BIBLIOTECA CLASSENSE - 2° STRALCIO</t>
  </si>
  <si>
    <t>EMIBCBC21B/IIA</t>
  </si>
  <si>
    <t>C87EO6000010007</t>
  </si>
  <si>
    <t>RESTAURO DEL COMPLESSO MONUMENTALE BIBLIOTECA CLASSENSE - 3° STRALCIO I lotto</t>
  </si>
  <si>
    <t>EMIBCBC21B/IIB</t>
  </si>
  <si>
    <t>C64BO8000070005</t>
  </si>
  <si>
    <t>RESTAURO DEL COMPLESSO MONUMENTALE BIBLIOTECA CLASSENSE - 3° STRALCIO II lotto</t>
  </si>
  <si>
    <t>EMIBCBC22</t>
  </si>
  <si>
    <t>DD39144</t>
  </si>
  <si>
    <t>RESTAURO PALAZZO GONZAGA</t>
  </si>
  <si>
    <t>EMIBCBC23</t>
  </si>
  <si>
    <t>D27H03000090007</t>
  </si>
  <si>
    <t>RESTAURO E RIFUNZIONALIZZAZIONE BIBLIOTECA GRANDE MALATESTIANA</t>
  </si>
  <si>
    <t>EMIBCBC24</t>
  </si>
  <si>
    <t>DD39159</t>
  </si>
  <si>
    <t>CONSOLIDAMENTO STRUTTURALE DI VILLA SORRA</t>
  </si>
  <si>
    <t>EMIBCBC25</t>
  </si>
  <si>
    <t>J83D07000030006</t>
  </si>
  <si>
    <t>COSTRUZIONE CENTRO INTERNAZIONALE PER L'INFANZIA NELL'AREA EX LOCATELLI - II STRALCIO</t>
  </si>
  <si>
    <t>EMIBCBC26/A</t>
  </si>
  <si>
    <t>DD39632</t>
  </si>
  <si>
    <t>RISTRUTTURAZIONE VILLA BEATRICE - I STRALCIO</t>
  </si>
  <si>
    <t>EMIBCBC26B/I</t>
  </si>
  <si>
    <t>DD39725</t>
  </si>
  <si>
    <t>RISTRUTTURAZIONE VILLA BEATRICE - II STRALCIO CORPO CENTRALE 1° LOTTO</t>
  </si>
  <si>
    <t>EMIBCBC26B/II</t>
  </si>
  <si>
    <t>C89I07000060005</t>
  </si>
  <si>
    <t>RISTRUTTURAZIONE VILLA BEATRICE - II STRALCIO CORPO CENTRALE ° LOTTO</t>
  </si>
  <si>
    <t>EMIBCBC26B/III</t>
  </si>
  <si>
    <t>DD39727</t>
  </si>
  <si>
    <t>RISTRUTTURAZIONE VILLA BEATRICE - II STRALCIO CORPO CENTRALE - RESTAURO</t>
  </si>
  <si>
    <t>EMIBCBC26B/IV</t>
  </si>
  <si>
    <t>DD39728</t>
  </si>
  <si>
    <t>RISTRUTTURAZIONE VILLA BEATRICE - II STRALCIO CORPO CENTRALE - RESTAURO SCALONI UNICO LIVELLO PROGETTUALE</t>
  </si>
  <si>
    <t>EMIBCBC27</t>
  </si>
  <si>
    <t>DD39162</t>
  </si>
  <si>
    <t>CONSOLIDAMENTO STATICO DELLE COLONNE DELL'ARCHIGINNASIO</t>
  </si>
  <si>
    <t>EMIBOFID01</t>
  </si>
  <si>
    <t>B52H08000020008</t>
  </si>
  <si>
    <t>Bonifica area ex Carbochimica</t>
  </si>
  <si>
    <t>EMIBOFID02</t>
  </si>
  <si>
    <t>B52J08000030007</t>
  </si>
  <si>
    <t>Bonifica area ex discarica Vallicella</t>
  </si>
  <si>
    <t>EMIBOFID03</t>
  </si>
  <si>
    <t>B52H08000030005</t>
  </si>
  <si>
    <t>Bonifica area ex forno inceneritore San Nicomede</t>
  </si>
  <si>
    <t>EMIBOFID04</t>
  </si>
  <si>
    <t>B52H08000010008</t>
  </si>
  <si>
    <t>Completamento bonifica area ex Cip</t>
  </si>
  <si>
    <t>EMIGEGE1/01</t>
  </si>
  <si>
    <t>E49D07000140007</t>
  </si>
  <si>
    <t>Connessioni culturali</t>
  </si>
  <si>
    <t>10 - SOCIALE E SALUTE</t>
  </si>
  <si>
    <t>EMIGEGE1/02</t>
  </si>
  <si>
    <t>E69D07000130003</t>
  </si>
  <si>
    <t>Giovani artisti insieme...per la musica</t>
  </si>
  <si>
    <t>EMIGEGE1/03</t>
  </si>
  <si>
    <t>E99D07000100003</t>
  </si>
  <si>
    <t>Operafutura</t>
  </si>
  <si>
    <t>EMIGEGE1/04</t>
  </si>
  <si>
    <t>E39D07000080008</t>
  </si>
  <si>
    <t>La Fabbrica del possibile</t>
  </si>
  <si>
    <t>EMIGEGE1/05</t>
  </si>
  <si>
    <t>E69D07000140008</t>
  </si>
  <si>
    <t>Teatri Futuri</t>
  </si>
  <si>
    <t>EMIGEGE1/06</t>
  </si>
  <si>
    <t>E39D07000090005</t>
  </si>
  <si>
    <t>www.schermielavagne.it - Il portale dell'educazione all'immagine</t>
  </si>
  <si>
    <t>EMIGEGE1/07</t>
  </si>
  <si>
    <t>E49D07000200001</t>
  </si>
  <si>
    <t>Non limitare il gusto del cinema</t>
  </si>
  <si>
    <t>EMIGEGE1/08</t>
  </si>
  <si>
    <t>E49D07000150008</t>
  </si>
  <si>
    <t>Strati della cultura</t>
  </si>
  <si>
    <t>EMIGEGE2/09</t>
  </si>
  <si>
    <t>E49D07000210008</t>
  </si>
  <si>
    <t>Percorsi di formazione per il distretto della multimedialità</t>
  </si>
  <si>
    <t>EMIGEGE2/10</t>
  </si>
  <si>
    <t>E49D07000220001</t>
  </si>
  <si>
    <t>"Emilia-Romagna Regione Animata" Project Award</t>
  </si>
  <si>
    <t>EMIGEGE2/11</t>
  </si>
  <si>
    <t>E49D07000230003</t>
  </si>
  <si>
    <t>Distretto della Multimedialità</t>
  </si>
  <si>
    <t>EMIGEGE2/12</t>
  </si>
  <si>
    <t>E49D07000240001</t>
  </si>
  <si>
    <t>Protagonisti nella società della conoscenza</t>
  </si>
  <si>
    <t>EMIGEGE3/13</t>
  </si>
  <si>
    <t>E49D07000160003</t>
  </si>
  <si>
    <t>Sistema Informativo Giovanile - Rete regionale InformaGiovani e Rete regionale Eurodesk</t>
  </si>
  <si>
    <t>EMIGEGE3/14</t>
  </si>
  <si>
    <t>E49D07000180003</t>
  </si>
  <si>
    <t>Dialogo e integrazione interculturale</t>
  </si>
  <si>
    <t>EMIGEGE3/15</t>
  </si>
  <si>
    <t>E49D07000170003</t>
  </si>
  <si>
    <t>Centri di aggregazione giovanile dell'Emilia Romagna: dalla conoscenza alla rete</t>
  </si>
  <si>
    <t>EMIGEGE3/16</t>
  </si>
  <si>
    <t>E59D07000070008</t>
  </si>
  <si>
    <t>Consulta giovanile dell'Unione Terre di Castelli</t>
  </si>
  <si>
    <t>EMIGEGE4/17</t>
  </si>
  <si>
    <t>E49D07000250003</t>
  </si>
  <si>
    <t>Prevenzione incidenti stradali alcolcorrelati</t>
  </si>
  <si>
    <t>EMIGEGE4/18</t>
  </si>
  <si>
    <t>E39D07000100008</t>
  </si>
  <si>
    <t>Luoghi di prevenzione</t>
  </si>
  <si>
    <t>EMIGEGE4/19</t>
  </si>
  <si>
    <t>E29D07000150008</t>
  </si>
  <si>
    <t>La Società sportiva ideale</t>
  </si>
  <si>
    <t>EMIGEGE4/20</t>
  </si>
  <si>
    <t>E49D07000260008</t>
  </si>
  <si>
    <t>Terre alte ed alto mare</t>
  </si>
  <si>
    <t>EMIGEGE4/21</t>
  </si>
  <si>
    <t>E49D07000190003</t>
  </si>
  <si>
    <t>Bike &amp; go !!!</t>
  </si>
  <si>
    <t>EMIGEGE4/22</t>
  </si>
  <si>
    <t>DD39844</t>
  </si>
  <si>
    <t>Analisi e studio della ricettività giovanile</t>
  </si>
  <si>
    <t>EMIRC05e</t>
  </si>
  <si>
    <t>F72I15000590002</t>
  </si>
  <si>
    <t>Green Lab Valley Prototype</t>
  </si>
  <si>
    <t>01 - RICERCA E INNOVAZIONE</t>
  </si>
  <si>
    <t>EMIRC06e</t>
  </si>
  <si>
    <t>E26D15002710008</t>
  </si>
  <si>
    <t>Green Port - Tecnologie</t>
  </si>
  <si>
    <t>EMIRCRC/01</t>
  </si>
  <si>
    <t>E14B05000010001</t>
  </si>
  <si>
    <t>PROGETTO DI RICERCA FINALIZZATO ALL'ABBATTIMENTO DEL PARTICOLATO NEI MOTORI DIESEL - II FASE</t>
  </si>
  <si>
    <t>EMIRCRC/02</t>
  </si>
  <si>
    <t>E24B05000010001</t>
  </si>
  <si>
    <t>PROGRAMMA DI RICERCA PER LA GESTIONE E IL RIUTILIZZO DEI SEDIMENTI LITORANEI</t>
  </si>
  <si>
    <t>EMIRCRC/04</t>
  </si>
  <si>
    <t>E55E07000040008</t>
  </si>
  <si>
    <t>CONTRATTO DI PROGRAMMA - S.C.A.R.L. - PROGRAMMI DI RICERCA APPLICATA</t>
  </si>
  <si>
    <t>EMIRDRI01</t>
  </si>
  <si>
    <t>E81D06000080001</t>
  </si>
  <si>
    <t>LABORATORIO PER LO STUDIO DELLA TURBOLENZA "CICLOPE"</t>
  </si>
  <si>
    <t>EMIRDRI02</t>
  </si>
  <si>
    <t>E66I06000020001</t>
  </si>
  <si>
    <t>PROGRAMMA DI RICERCA E TRASFERIMENTO TECNOLOGICO PER L'INNOVAZIONE NEL SETTORE NAUTICO "NAUTILUS"</t>
  </si>
  <si>
    <t>EMIRDRI03</t>
  </si>
  <si>
    <t>E75E06000020008</t>
  </si>
  <si>
    <t>Programma pluriennale di ricerca di base nel settore agricolo - Contratto di Programma Basso Ferrarese</t>
  </si>
  <si>
    <t>EMIRERK02</t>
  </si>
  <si>
    <t>E66I07000010001</t>
  </si>
  <si>
    <t>STUDIO E RICERCA PER LA DEFINIZIONE DI UN SISTEMA DI GESTIONE DELLA SACCA DI GORO IN GRADO DI GARANTIRE LA SOSTENIBILITA' AMBIENTALE E LA SOSTENIBILITA' SOCIO-ECONOMICA DELL'ATTIVITA' PRODUTTIVA</t>
  </si>
  <si>
    <t>EMIRERK04</t>
  </si>
  <si>
    <t>E61H09000000001</t>
  </si>
  <si>
    <t>Sostegno allo sviluppo dei laboratori di ricerca nei campi della nautica e dell'energia del Tecnopolo di Ravenna</t>
  </si>
  <si>
    <t>EMIRIA1RER</t>
  </si>
  <si>
    <t>DD39420</t>
  </si>
  <si>
    <t>Sviluppo attivita di monitoraggio della regione Emilia-Romagna.</t>
  </si>
  <si>
    <t>EMIRIA2RER</t>
  </si>
  <si>
    <t>DD39421</t>
  </si>
  <si>
    <t>Elaborazione Piano di Tutela delle Acque della regione Emilia-Romagna.</t>
  </si>
  <si>
    <t>EMIRIBO01/A</t>
  </si>
  <si>
    <t>I36D03000020005</t>
  </si>
  <si>
    <t>Adeguamenti impianto di depurazione intercomunale di Bologna Corticella - lotto A</t>
  </si>
  <si>
    <t>EMIRIBO01/B</t>
  </si>
  <si>
    <t>Adeguamenti impianto di depurazione intercomunale di Bologna Corticella - lotto B</t>
  </si>
  <si>
    <t>EMIRIBO02</t>
  </si>
  <si>
    <t>I66D01000000007</t>
  </si>
  <si>
    <t>Ampliamento e adeguamento impianto di depurazione del Comune di Calderara di Reno</t>
  </si>
  <si>
    <t>EMIRIBO03</t>
  </si>
  <si>
    <t>I73J01000000007</t>
  </si>
  <si>
    <t>Collettore fognario del Comune di Ozzano - Ponte Rizzoli</t>
  </si>
  <si>
    <t>EMIRIBO04</t>
  </si>
  <si>
    <t>F73J02000070007</t>
  </si>
  <si>
    <t>Trattamento terziario abbattimento fosforo ed adeguamento linea azoto del depuratore del Comune di Anzola Emilia</t>
  </si>
  <si>
    <t>EMIRIBO05</t>
  </si>
  <si>
    <t>B67H01000030007</t>
  </si>
  <si>
    <t>Realizzazione Trattamento abbattimento fosforo, adeguamento fase denitrificazione ed adeguamento fase nitrificazione con potenziamento fase di ossidazione depuratore Santerno- bacino Santerno - Gambellara Comune di Imola</t>
  </si>
  <si>
    <t>EMIRIBO06</t>
  </si>
  <si>
    <t>B86D04000110008</t>
  </si>
  <si>
    <t>Realizzazione di una terza linea e adeguamento del  sistema di trattamento dei fanghi del depuratore del Comune di Castel San Pietro Terme</t>
  </si>
  <si>
    <t>EMIRIBO07</t>
  </si>
  <si>
    <t>D53J01000030007</t>
  </si>
  <si>
    <t>Completamento rete fognaria capoluogo I e II stralcio Comune di San Giovanni Persiceto</t>
  </si>
  <si>
    <t>EMIRIBO07/2</t>
  </si>
  <si>
    <t>D53J04000190007</t>
  </si>
  <si>
    <t>COMPLETAMENTO RETE FOGNARIA CAPOLUOGO II STRALCIO</t>
  </si>
  <si>
    <t>EMIRIBO08</t>
  </si>
  <si>
    <t>I55C02000010006</t>
  </si>
  <si>
    <t>Recupero adeguamento funzionale e potenziamento del polo depurativo del  comune di San Giovanni Persiceto - I stralcio</t>
  </si>
  <si>
    <t>EMIRIBO09</t>
  </si>
  <si>
    <t>I55C04000060001</t>
  </si>
  <si>
    <t>Recupero depuratore esistente ex zuccherificio per il trattamento  acque reflue urbane del capoluogo - II stralcio</t>
  </si>
  <si>
    <t>EMIRIBO10</t>
  </si>
  <si>
    <t>I16D01000000007</t>
  </si>
  <si>
    <t>Ampliamento e adeguamento impianto di depurazione intercomunale di Bazzano</t>
  </si>
  <si>
    <t>EMIRIBO11</t>
  </si>
  <si>
    <t>DD39235</t>
  </si>
  <si>
    <t>Adeguamento del depuratore del Comune di crevalcore capoluogo con inserimento delle mancanti fasi di denitrificazione e defosfatazione</t>
  </si>
  <si>
    <t>EMIRIBO12</t>
  </si>
  <si>
    <t>DD39236</t>
  </si>
  <si>
    <t>Collettore acque reflue dal centro storico al depuratore con rifacimento rete fognaria risalente al 1896. Primo Stralcio Comune di Crevalcore</t>
  </si>
  <si>
    <t>EMIRIBO13</t>
  </si>
  <si>
    <t>I26D02000010006</t>
  </si>
  <si>
    <t>Adeguamento impianto di depurazione del Comue di Crespellano</t>
  </si>
  <si>
    <t>EMIRIBO14</t>
  </si>
  <si>
    <t>E96D03000080006</t>
  </si>
  <si>
    <t>Ampliamento e ristrutturazione dell'impianto di depurazione per acque reflue urbane "Castenaso EST"</t>
  </si>
  <si>
    <t>EMIRIBO15</t>
  </si>
  <si>
    <t>I93J01000000006</t>
  </si>
  <si>
    <t>Realizzazione impianto di depurazione di S. Gabriele e Mondonuovo di Baricella- Ampliamento di Depurazione Comuni di Minerbio Baricella</t>
  </si>
  <si>
    <t>EMIRIBO15/2</t>
  </si>
  <si>
    <t>I86D03000020007</t>
  </si>
  <si>
    <t>Ampliamento impianto di depurazione Minerbio-Baricella per i reflui di Altedo</t>
  </si>
  <si>
    <t>EMIRIBO17</t>
  </si>
  <si>
    <t>B27H01000070007</t>
  </si>
  <si>
    <t>realizzazione della fase di denitrificazione per rispettare i limiti  di emissione dell'azoto presso il depuratore di Medicina e collegamento delle frazione di Villa Fontana e Fossatone al depuratore del Comune Medicina</t>
  </si>
  <si>
    <t>EMIRIBO18</t>
  </si>
  <si>
    <t>I53J02000030005</t>
  </si>
  <si>
    <t>Costruzione di reti fognanti urbane ed industriali di interesse intercomunale</t>
  </si>
  <si>
    <t>EMIRIBO19</t>
  </si>
  <si>
    <t>DD39243</t>
  </si>
  <si>
    <t>Completamento e rifacimento collettori fognari di proprieta Completamento nel Capoluogo ed in frazione Qualto del Comune di San Benedetto Val di Sambro</t>
  </si>
  <si>
    <t>EMIRIBO20</t>
  </si>
  <si>
    <t>DD39244</t>
  </si>
  <si>
    <t>Realizzazione di un nuovo collettore fognario in localita Tre Ca, Ca dei Falchetti e tre pesci in frazione Castel dell'Alpi</t>
  </si>
  <si>
    <t>EMIRIBO21</t>
  </si>
  <si>
    <t>G13J00000000009</t>
  </si>
  <si>
    <t>Estensione ed adeguamento del sistema fognario della zona est di Castiglione dei Pepoli</t>
  </si>
  <si>
    <t>EMIRIBO22</t>
  </si>
  <si>
    <t>DD39246</t>
  </si>
  <si>
    <t>Realizzazione depuratore e relative condotte fognarie di raccordo in localita La Spiaggetta, sulla sponda destra del Lago di Suviana - Comune di Camugnano</t>
  </si>
  <si>
    <t>EMIRIBO23</t>
  </si>
  <si>
    <t>DD39247</t>
  </si>
  <si>
    <t>Realiazzazione di tratti di rete fognaria e infrastrutture depurative a completamento di quelle esistenti nelle frazioni Villa d'Aiano e Rocca di Roffeno - Comune di Castel d'Aiano</t>
  </si>
  <si>
    <t>EMIRIBO24</t>
  </si>
  <si>
    <t>DD39248</t>
  </si>
  <si>
    <t>Costruzione di collettori fognari ed impianti di trattamento primario dei reflui nelle localita di Casa del Vento, Campovecchio, Suviana Chiesa e Fosso Saiani - Comune di Castel di Casio.</t>
  </si>
  <si>
    <t>EMIRIBO25</t>
  </si>
  <si>
    <t>DD39249</t>
  </si>
  <si>
    <t>Progetto per la realizzazione di fognature nella localita Madonna dei Boschi, primo stralcio - Comune di Monghidoro</t>
  </si>
  <si>
    <t>EMIRIBO26</t>
  </si>
  <si>
    <t>DD39250</t>
  </si>
  <si>
    <t>Realizzazione rete fognaria in localita Zaccarlina - Comune di Monghidoro</t>
  </si>
  <si>
    <t>EMIRIBO27</t>
  </si>
  <si>
    <t>DD39251</t>
  </si>
  <si>
    <t>Costruzione collettore fognario per collegamento al depuratore del Comune di Castel di Casio</t>
  </si>
  <si>
    <t>EMIRIBO28</t>
  </si>
  <si>
    <t>I53J04000040006</t>
  </si>
  <si>
    <t>Realizzazione di collettore fognario della localita Altedo (comune di Malalbergo) alla rete sovraccomunale Baricella/Minerbio</t>
  </si>
  <si>
    <t>EMIRIBO29</t>
  </si>
  <si>
    <t>I26D03000040006</t>
  </si>
  <si>
    <t>Ampliamento ed adeguamento dell'impianto di depurazione di Vergato (Capolluogo)</t>
  </si>
  <si>
    <t>EMIRIBO31</t>
  </si>
  <si>
    <t>I26D04000040006</t>
  </si>
  <si>
    <t>Ampliamento ed adeguamento dell'impianto di depurazione in loc. Pizzano del Comune di Monterenzio</t>
  </si>
  <si>
    <t>EMIRIBO32</t>
  </si>
  <si>
    <t>DD39379</t>
  </si>
  <si>
    <t>Realizzazione di rete fognaria di Statico Comune  S.Giorgio di Piano</t>
  </si>
  <si>
    <t>EMIRIBO33</t>
  </si>
  <si>
    <t>I43J04000090001</t>
  </si>
  <si>
    <t>Realizzazione della rete fognaria di Gherghenzano - I stralcio</t>
  </si>
  <si>
    <t>EMIRIBO34</t>
  </si>
  <si>
    <t>I53J04000050005</t>
  </si>
  <si>
    <t>Ampliamento capacita depurativa e realizzazione denitrificazione per adeguamento ai limiti del D.lgs 152/99 del depuratore del Comune di castel Guelfo</t>
  </si>
  <si>
    <t>EMIRIECOBO01</t>
  </si>
  <si>
    <t>H56D14000060007</t>
  </si>
  <si>
    <t>Separazione reti fognarie in frazione San Matteo della Decima. 3° stralcio - Vie Pascoli e Alfieri</t>
  </si>
  <si>
    <t>EMIRIECOBO03</t>
  </si>
  <si>
    <t>H76D14000030007</t>
  </si>
  <si>
    <t>Nuovo collettore da Galliera capoluogo al depuratore di San Venanzio</t>
  </si>
  <si>
    <t>EMIRIFC01</t>
  </si>
  <si>
    <t>G36B02000010005</t>
  </si>
  <si>
    <t>Potenziamento linea acque e nuove linee di ossidazione. 1 e 2  Stralcio , ecc. Savignano sul Rubicone</t>
  </si>
  <si>
    <t>EMIRIFC02</t>
  </si>
  <si>
    <t>G69E02000000005</t>
  </si>
  <si>
    <t>Depuratore centrale di Forli - adeguamento dell'impianto 1? stralcio</t>
  </si>
  <si>
    <t>EMIRIFC03</t>
  </si>
  <si>
    <t>G78D02000010004</t>
  </si>
  <si>
    <t>Completamento schema fognario principale afferente all'impianto di depurazione di Forli 1? stralcio Localita Forlimpopoli</t>
  </si>
  <si>
    <t>EMIRIFC04</t>
  </si>
  <si>
    <t>G68D02000000005</t>
  </si>
  <si>
    <t>Completamento tratti di fognatura nera per potenziamento rete</t>
  </si>
  <si>
    <t>EMIRIFC05</t>
  </si>
  <si>
    <t>G18D02000000005</t>
  </si>
  <si>
    <t>Estensione rete fognante nera loc. Pievesestina e Borgo Pievesestina</t>
  </si>
  <si>
    <t>EMIRIFC06</t>
  </si>
  <si>
    <t>G18D02000010005</t>
  </si>
  <si>
    <t>Completamento rete fognante nera localita Martorano COMUNE DI CESENA</t>
  </si>
  <si>
    <t>EMIRIFC07</t>
  </si>
  <si>
    <t>G52G02000060004</t>
  </si>
  <si>
    <t>Completamento rete fognante acque nere - collegamento fognario insediamenti produttivi con depuratore Comune di Dovadola</t>
  </si>
  <si>
    <t>EMIRIFC08</t>
  </si>
  <si>
    <t>G76B02000000004</t>
  </si>
  <si>
    <t>Completamento rete fognaria e ristrutturazione impianto depurazione comune di Modigliana</t>
  </si>
  <si>
    <t>EMIRIFC09</t>
  </si>
  <si>
    <t>G23H04000270004</t>
  </si>
  <si>
    <t>Realizzazione rete fognaria comune di Cesenatico</t>
  </si>
  <si>
    <t>EMIRIFC10/A</t>
  </si>
  <si>
    <t>G13H04000290005</t>
  </si>
  <si>
    <t>Realizzazione rete fognaria del comune di Gatteo Mare - 1 stralcio</t>
  </si>
  <si>
    <t>EMIRIFC10/B</t>
  </si>
  <si>
    <t>G13H04000300005</t>
  </si>
  <si>
    <t>Realizzazione rete fognaria del comune di Gatteo Mare - 2 stralcio</t>
  </si>
  <si>
    <t>EMIRIFC11</t>
  </si>
  <si>
    <t>G76B02000010004</t>
  </si>
  <si>
    <t>Completamento tronchi di fognatura di Portico e San Benedetto</t>
  </si>
  <si>
    <t>EMIRIFC12</t>
  </si>
  <si>
    <t>G29B08000160003</t>
  </si>
  <si>
    <t>Progetto generale di recupero ambientale, paesaggistico e naturalistico del Lago di Quarto.</t>
  </si>
  <si>
    <t>EMIRIFE01</t>
  </si>
  <si>
    <t>J87H01000000008</t>
  </si>
  <si>
    <t>Potenziamento dell'impianto di depurazione Comune di Goro</t>
  </si>
  <si>
    <t>EMIRIFE02</t>
  </si>
  <si>
    <t>DD39264</t>
  </si>
  <si>
    <t>Raddoppio potenzialita impianto di depurazione di Ferrara - I Lotto - II lotto - III lotto</t>
  </si>
  <si>
    <t>EMIRIFE03A</t>
  </si>
  <si>
    <t>H36D02000030002</t>
  </si>
  <si>
    <t>Adeguamento rete fognaria località Cento e Renazzo - loc. Renazzo</t>
  </si>
  <si>
    <t>EMIRIFE03B</t>
  </si>
  <si>
    <t>DD39732</t>
  </si>
  <si>
    <t>Adeguamento rete fognaria località Cento e Renazzo - loc. Penzale</t>
  </si>
  <si>
    <t>EMIRIFE05</t>
  </si>
  <si>
    <t>H23J02000050007</t>
  </si>
  <si>
    <t>Realizzazione collettori fognari localita Dosso e collegamento di depurazione esistente</t>
  </si>
  <si>
    <t>EMIRIFE06</t>
  </si>
  <si>
    <t>H86D02000010002</t>
  </si>
  <si>
    <t>Realizzazione rete di fognatura localita Gallo con collegamento al depuratore esistente di Poggio Renatico</t>
  </si>
  <si>
    <t>EMIRIFE07</t>
  </si>
  <si>
    <t>J87H02000030007</t>
  </si>
  <si>
    <t>Adeguamento depuratore di Copparo capoluogo</t>
  </si>
  <si>
    <t>EMIRIFE08</t>
  </si>
  <si>
    <t>J84E02000000007</t>
  </si>
  <si>
    <t>Collegamento della frazione di Gradizza al depuratore di Copparo</t>
  </si>
  <si>
    <t>EMIRIFE09</t>
  </si>
  <si>
    <t>H73J02000010007</t>
  </si>
  <si>
    <t>Adeguamento rete fognaria e costruzione nuovo impianto depurazione in localita Monestirolo</t>
  </si>
  <si>
    <t>EMIRIFE10</t>
  </si>
  <si>
    <t>J84E02000010007</t>
  </si>
  <si>
    <t>Collegamento frazione Pontelangorino - Caprile alla condotta "Conserve Italia"</t>
  </si>
  <si>
    <t>EMIRIFE11</t>
  </si>
  <si>
    <t>H23J02000060007</t>
  </si>
  <si>
    <t>Realizzazione collettori fognari ed impianto depurazione localita S. Bianca Comune di Bondeno</t>
  </si>
  <si>
    <t>EMIRIFE12</t>
  </si>
  <si>
    <t>J47H02000000007</t>
  </si>
  <si>
    <t>Adeguamento impianto Lagosanto capoluogo</t>
  </si>
  <si>
    <t>EMIRIFE13</t>
  </si>
  <si>
    <t>J78I03000030007</t>
  </si>
  <si>
    <t>Realizzazione impianto depurazione Torbiera del Comune di Codigoro</t>
  </si>
  <si>
    <t>EMIRIFE14</t>
  </si>
  <si>
    <t>DD39286</t>
  </si>
  <si>
    <t>Adeguamento - completamento sistema collettamento e sollevamento reflui fognari Lido Estensi e Lido Spina Comune di Comacchio</t>
  </si>
  <si>
    <t>EMIRIFE16</t>
  </si>
  <si>
    <t>DD39288</t>
  </si>
  <si>
    <t>Rete fognaria di Cento - sistemazione rete di pertinenza via Malagodi e Piazzale Bonzagni</t>
  </si>
  <si>
    <t>EMIRIFE17</t>
  </si>
  <si>
    <t>DD39290</t>
  </si>
  <si>
    <t>sistema fognario SS Romea</t>
  </si>
  <si>
    <t>EMIRIFE18</t>
  </si>
  <si>
    <t>DD39292</t>
  </si>
  <si>
    <t>Collettamento e depurazione rete fognaria Lidi di Comacchio - sistema fognario Porto Garibaldi raccordo fognature collettore via Cacciatori delle Alpi</t>
  </si>
  <si>
    <t>EMIRIFE19</t>
  </si>
  <si>
    <t>DD39293</t>
  </si>
  <si>
    <t>Sistema fognario a Vaccolino</t>
  </si>
  <si>
    <t>EMIRIFE21</t>
  </si>
  <si>
    <t>DD39296</t>
  </si>
  <si>
    <t>Sistema fognario Porto Garibaldi.</t>
  </si>
  <si>
    <t>EMIRIFE22</t>
  </si>
  <si>
    <t>DD39298</t>
  </si>
  <si>
    <t>Interventi ai fini ambientali per il Parco del Delta del Po - sistema fognario San Giuseppe</t>
  </si>
  <si>
    <t>EMIRIFE23</t>
  </si>
  <si>
    <t>DD39299</t>
  </si>
  <si>
    <t>intervento sul sistema fognario in località costiera Lido degli Estensi</t>
  </si>
  <si>
    <t>EMIRIFE24</t>
  </si>
  <si>
    <t>J94E03000050007</t>
  </si>
  <si>
    <t>Adeguamento rete fognaria e depurazione. Collegamento frazioni di Cesta e Coccanileal depuratore di Copparo Capoluogo</t>
  </si>
  <si>
    <t>EMIRIFE25</t>
  </si>
  <si>
    <t>DD39597</t>
  </si>
  <si>
    <t>Ripristino della rete fognaria di S. Agostino</t>
  </si>
  <si>
    <t>EMIRIFE26</t>
  </si>
  <si>
    <t>J95C05000020007</t>
  </si>
  <si>
    <t>Adeguamento rete fognaria e depurazione. Collegamento frazioni Saletta e Tamara al depuratore di Copparo Capoluogo</t>
  </si>
  <si>
    <t>EMIRIFE27</t>
  </si>
  <si>
    <t>J32I04000020007</t>
  </si>
  <si>
    <t>Lavori di adeguamento dell'impianto di depurazione delle acque reflue di Jolanda di Savoia</t>
  </si>
  <si>
    <t>EMIRIFE28</t>
  </si>
  <si>
    <t>J72I04000010007</t>
  </si>
  <si>
    <t>Lavori di adeguamento dell'impianto di depurazione delle acque reflue di Bosco Mesola</t>
  </si>
  <si>
    <t>EMIRIFE29e</t>
  </si>
  <si>
    <t>H76D10000060007</t>
  </si>
  <si>
    <t>Lavori a corpo per la realizzazione dell'adeguamento dell'impianto di acque reflue di Gaibanella</t>
  </si>
  <si>
    <t>EMIRIFE30e</t>
  </si>
  <si>
    <t>J19G11000160007</t>
  </si>
  <si>
    <t>Adeguamento degli scarichi di fognatura con trattamento finale di primo stadio (fosse imhoff) delle frazioni di Alberone e Guarda in comune di Ro Ferrarese</t>
  </si>
  <si>
    <t>EMIRIMO01</t>
  </si>
  <si>
    <t>F11B03000040002</t>
  </si>
  <si>
    <t>RISTRUTTURAZIONE E ADEGUAMENTO DEPURATORE (MARANELLO)</t>
  </si>
  <si>
    <t>EMIRIMO02</t>
  </si>
  <si>
    <t>DD39351</t>
  </si>
  <si>
    <t>POTENZIAMENTO E ADEGUAMENTO DEPURATORE DI SASSUOLO 2? STR. (SASSUOLO)</t>
  </si>
  <si>
    <t>EMIRIMO03</t>
  </si>
  <si>
    <t>H53J01000020008</t>
  </si>
  <si>
    <t>Disinfezione e disidratazione fanghi e nuovo sedimentatore</t>
  </si>
  <si>
    <t>EMIRIMO04</t>
  </si>
  <si>
    <t>H43J03000030003</t>
  </si>
  <si>
    <t>POTENZIAMENTO DEL DEPURATORE DEL CAPOLUOGO COMUNE DI SPILAMBERTO</t>
  </si>
  <si>
    <t>EMIRIMO05</t>
  </si>
  <si>
    <t>DD39354</t>
  </si>
  <si>
    <t>intervento di inserimento della mancata fase di denitrificazione. Aumento della potenzialità, ossidazione biologica e potenizalità idrica del depuratore di Nonantola capoluogo</t>
  </si>
  <si>
    <t>EMIRIMO06</t>
  </si>
  <si>
    <t>DD39355</t>
  </si>
  <si>
    <t>Adeguamento strutturale dell'impianto di depurazione di Finale EMilia copoluogo per far fronte al sottodimensionamento idraulico e interventi per limitare l'afflusso in fogna di acque irrigue</t>
  </si>
  <si>
    <t>EMIRIMO07</t>
  </si>
  <si>
    <t>DD39356</t>
  </si>
  <si>
    <t>ADEGUAMENTO DEPURATORE DI CARPI AL D.LGS 152/99 COMUNE DI CARPI</t>
  </si>
  <si>
    <t>EMIRIMO08A</t>
  </si>
  <si>
    <t>DD39735</t>
  </si>
  <si>
    <t>Adeguamento depuratore di Mirandola al D.Lgs 152/99 - 1° LOTTO - Abbattimento del fosforo e disinfezione finale</t>
  </si>
  <si>
    <t>EMIRIMO08B</t>
  </si>
  <si>
    <t>DD39736</t>
  </si>
  <si>
    <t>Adeguamento depuratore di Mirandola al D.Lgs 152/99 - 2° LOTTO - Fornitura e posa in opera di filtropressa</t>
  </si>
  <si>
    <t>EMIRIMO09</t>
  </si>
  <si>
    <t>DD39358</t>
  </si>
  <si>
    <t>ADEGUAMENTO DEPURATORE DI SOLIERA DEL COMUNE DI SOLIERA</t>
  </si>
  <si>
    <t>EMIRIMO10</t>
  </si>
  <si>
    <t>B75C05000000004</t>
  </si>
  <si>
    <t>COLLETT. FRA DI SOLIGNANO AL DEPURATORE DEL CAPOLUOGO COMUNE DI CASTELNUOVO</t>
  </si>
  <si>
    <t>EMIRIMO11</t>
  </si>
  <si>
    <t>H93J02000020009</t>
  </si>
  <si>
    <t>POTENZIAMENTO DEL DEPURATORE DEL CAPOLUOGO COMUNE DI SAVIGNANO</t>
  </si>
  <si>
    <t>EMIRIMO12</t>
  </si>
  <si>
    <t>C81B04000140016</t>
  </si>
  <si>
    <t>ADEGUAMENTO DEPURATORE DEL CAPOLUOGO DEL COMUNE DI CASTELVETRO</t>
  </si>
  <si>
    <t>EMIRIMO13</t>
  </si>
  <si>
    <t>D13J05000020003</t>
  </si>
  <si>
    <t>POTENZIAMENTO IMPIANTI BIOLOGICI DEL CAPOLUOGO E OPERE DI COLLETTAMENTO DI AREE URBANE NON SERVITE DEL COMUNE DI SERRAMAZZONI</t>
  </si>
  <si>
    <t>EMIRIMO14</t>
  </si>
  <si>
    <t>B23H05000080002</t>
  </si>
  <si>
    <t>INTERVENTI DI ADEGUAMENTO PER AGGLOMERATI CONSISTENZA &gt;200 AE &lt; 2.000 AE - INT. DEL COMUNE DI MONTEFIORINO</t>
  </si>
  <si>
    <t>EMIRIMO15</t>
  </si>
  <si>
    <t>H43H02000000009</t>
  </si>
  <si>
    <t>COMPLETAMENTO LAVORI PER 1? STR. CON POSA 2? CONDOTTE SOTTERRANEE E MANUFATTI ANNESSI, INSTALLAZIONE ELETTROPOMPE PER REALIZZAZIONE SISTEMA DI DISTRIBUZIONE IRRIGUA IN PRESSIONE DEL COMUNE DI SAN CESARIO</t>
  </si>
  <si>
    <t>EMIRIMO16</t>
  </si>
  <si>
    <t>DD39365</t>
  </si>
  <si>
    <t>REALIZZAZIONE SECONDA LINEA COMPLETA TRATTAMENTO ACQUE DEPURATE. TRATTAMENTO TERZIARIO DI DECOLORAZIONE, FILTRAZIONE E/O OZONIZZAZIONE COMUNE DI CARPI</t>
  </si>
  <si>
    <t>EMIRIMO17</t>
  </si>
  <si>
    <t>DD39366</t>
  </si>
  <si>
    <t>ADEGUAMENTO SENTRALE RACCOLTA E SOLLEVAMENTO LOC. BAGAZZANO (NONANTOLA) E OPERE DI PREDISPOSIZIONE POTENZIAMENTO IMP. DI RICEZIONE IN CASTELFRANCO DEL COMUNE DI CASTELFRANCO EMILIA</t>
  </si>
  <si>
    <t>EMIRIMO18</t>
  </si>
  <si>
    <t>I93J03000020001</t>
  </si>
  <si>
    <t>DEFOSTAZIONE, FILTRAZIONE E DISINFEZIONE SCARICO DEPURATORE DI MODENA</t>
  </si>
  <si>
    <t>EMIRIMO19</t>
  </si>
  <si>
    <t>H93H02000000001</t>
  </si>
  <si>
    <t>COSTRUZIONE CONDOTTA ADDUTTRICE AL NUOVO POLO ESTRATTIVO DI MARZAGLIA, TRATTO BAGGIOVARA-MARZAGLIA E COSTRUZIONE CONDOTTA CAMPO ACQUIFERO B DI MODENA, NUOVO POLO OSPEDALIERO BAGGIOVARA DEL COMUNE DI MODENA</t>
  </si>
  <si>
    <t>EMIRIMO20</t>
  </si>
  <si>
    <t>H53J03000050001</t>
  </si>
  <si>
    <t>Riqualificazione ambientale area produttiva e depurativa gravitante su via Gramsci</t>
  </si>
  <si>
    <t>EMIRIMO21</t>
  </si>
  <si>
    <t>J91B02000010001</t>
  </si>
  <si>
    <t>Interventi di miglioramento dell'efficienza della gestione del ciclo delle acque e riduzione del carico idraulico di provenienza industriale al depuratore di Cavezzo</t>
  </si>
  <si>
    <t>EMIRIMO22</t>
  </si>
  <si>
    <t>DD39371</t>
  </si>
  <si>
    <t>Riqualificazione ambientale dell'area produttiva Carpi Ovest - Ristrutturazione del canale Ravetta e interventi fognari collegati</t>
  </si>
  <si>
    <t>EMIRIMO23</t>
  </si>
  <si>
    <t>DD39372</t>
  </si>
  <si>
    <t>Lavori di adeguamento della rete fognaria e depurativa in alcune zone frazionali del comune di Pavullo</t>
  </si>
  <si>
    <t>EMIRIMO24</t>
  </si>
  <si>
    <t>C57H02000070006</t>
  </si>
  <si>
    <t>Riqualificazione ambientale dell'area produttiva di Fossoli di Carpi. Potenziamento della rete fognaria e depurativa</t>
  </si>
  <si>
    <t>EMIRIMO25</t>
  </si>
  <si>
    <t>DD39374</t>
  </si>
  <si>
    <t>Lavori di adeguamento della rete fognaria in diverse località del territorio comunale di Pavullo nel Frignano</t>
  </si>
  <si>
    <t>EMIRIMO26</t>
  </si>
  <si>
    <t>E55F05000030001</t>
  </si>
  <si>
    <t>Realizzazione di impianto di depurazione del Comune di Fiumalbo</t>
  </si>
  <si>
    <t>EMIRIMO27</t>
  </si>
  <si>
    <t>D25C05000170005</t>
  </si>
  <si>
    <t>Impianto di depurazione e collettamento fognario Comune di Fanano</t>
  </si>
  <si>
    <t>EMIRIMO28</t>
  </si>
  <si>
    <t>C84E05000040001</t>
  </si>
  <si>
    <t>Impianto di depurazione capoluogo e collettamento 2?lotto comune di Pievepelago</t>
  </si>
  <si>
    <t>EMIRIMO29</t>
  </si>
  <si>
    <t>DD39418</t>
  </si>
  <si>
    <t>Ristrutturazione e adeguamento acquedotto di Trentino nel del Comune di Fanano</t>
  </si>
  <si>
    <t>EMIRIMO30</t>
  </si>
  <si>
    <t>DD39610</t>
  </si>
  <si>
    <t>Lavori di adeguamento acquedotto frazione di Iola</t>
  </si>
  <si>
    <t>EMIRIMO31e</t>
  </si>
  <si>
    <t>G85C12001530008</t>
  </si>
  <si>
    <t>Demolizione torre piezometrica di Camposanto e conseguenti adeguamenti di reti e impianti</t>
  </si>
  <si>
    <t>EMIRIPC01/A</t>
  </si>
  <si>
    <t>E13J03000040005</t>
  </si>
  <si>
    <t>Rifacimento nuova rete fognaria comune di Rottofreno 1° stralcio - 1° lotto</t>
  </si>
  <si>
    <t>EMIRIPC01/B</t>
  </si>
  <si>
    <t>E13J04000020005</t>
  </si>
  <si>
    <t>Rifacimento nuova rete fognaria comune di Rottofreno 1° stralcio - 2° lotto</t>
  </si>
  <si>
    <t>EMIRIPC02</t>
  </si>
  <si>
    <t>G86D02000030009</t>
  </si>
  <si>
    <t>Nuovo depuratore zona nord est del capoluogo Caorso</t>
  </si>
  <si>
    <t>EMIRIPC03</t>
  </si>
  <si>
    <t>B89J04000070006</t>
  </si>
  <si>
    <t>Completamento collettamento al depuratore del capoluogo degli scarichi acque nere di Badagnano Rezzano e Nona industriale Predaglie</t>
  </si>
  <si>
    <t>EMIRIPC04</t>
  </si>
  <si>
    <t>B65C05000050005</t>
  </si>
  <si>
    <t>Realizzazione di fognatura completa di impianto di trattamento in localita Castione Comune Ponte dell'Olio.</t>
  </si>
  <si>
    <t>EMIRIPC05</t>
  </si>
  <si>
    <t>D98H05000190004</t>
  </si>
  <si>
    <t>Realizzazione di nuovi tronchi fognari nelle vie taccella e castello del capoluogo. Comune di Rivergaro.</t>
  </si>
  <si>
    <t>EMIRIPC06</t>
  </si>
  <si>
    <t>I45C03000000007</t>
  </si>
  <si>
    <t>Collegamento reti di depurazione del capoluogo e rete fognaria di Montecanino Comune di Piozzano</t>
  </si>
  <si>
    <t>EMIRIPC07</t>
  </si>
  <si>
    <t>DD39196</t>
  </si>
  <si>
    <t>Collettamento e depurazione fognature versante est frazione Semino (tronchi fognari 13 e 14) Comune di Ziano Piacentino.</t>
  </si>
  <si>
    <t>EMIRIPC08</t>
  </si>
  <si>
    <t>C73H04000020009</t>
  </si>
  <si>
    <t>Collettamento impianto di depurazione Monticelli d'Ongina delle localita Bodrio - parte di via Granelli e localita Porto POMPINO</t>
  </si>
  <si>
    <t>EMIRIPC09</t>
  </si>
  <si>
    <t>D14E03000060005</t>
  </si>
  <si>
    <t>rifacimento completo dell'imoianto fognario di via Malvicino e ristruttrazione-ripristino-messa in funzione delle strutture del primo lotto dell'impianto di depurazione del Comune di Castel S. Giovanni</t>
  </si>
  <si>
    <t>EMIRIPC10</t>
  </si>
  <si>
    <t>DD39200</t>
  </si>
  <si>
    <t>Ristruttrazione del sistema fognario del Comune di Fiorenzuola d'Arda</t>
  </si>
  <si>
    <t>EMIRIPC11</t>
  </si>
  <si>
    <t>DD39199</t>
  </si>
  <si>
    <t>Adeguamento impianto depurazione in rispetto D.Lgs. 152/99 Piacenza</t>
  </si>
  <si>
    <t>EMIRIPC12</t>
  </si>
  <si>
    <t>DD39201</t>
  </si>
  <si>
    <t>Adeguamento trattamento biologico impianto consortile dei Comuni di Lugagnano e Castell'Arquato</t>
  </si>
  <si>
    <t>EMIRIPC13</t>
  </si>
  <si>
    <t>DD39214</t>
  </si>
  <si>
    <t>realizzazione nuovi tratti rete fognaria (San Giorgio P.no)</t>
  </si>
  <si>
    <t>EMIRIPC15</t>
  </si>
  <si>
    <t>DD39212</t>
  </si>
  <si>
    <t>Rifacimento tratto di fognatura di Via Liberta (Cortemaggiore).</t>
  </si>
  <si>
    <t>EMIRIPC16</t>
  </si>
  <si>
    <t>DD39211</t>
  </si>
  <si>
    <t>Progetto fognatura Cadeo Castello</t>
  </si>
  <si>
    <t>EMIRIPC17</t>
  </si>
  <si>
    <t>DD39210</t>
  </si>
  <si>
    <t>Progetto ampliamento depuratore di Monterusso</t>
  </si>
  <si>
    <t>EMIRIPC18</t>
  </si>
  <si>
    <t>DD39209</t>
  </si>
  <si>
    <t>Rete fognariia e impianto di trattamento, Comune di Gragnano Treb.</t>
  </si>
  <si>
    <t>EMIRIPC19</t>
  </si>
  <si>
    <t>DD39207</t>
  </si>
  <si>
    <t>Posa di condotta per la realizzazione della raccolta delle acque bianche del capoluogo, ampliamento della rete fognaria di saliceto, razionalizzazione della raccolta acque nere il loc. sparse sul territorio comunale di Alseno</t>
  </si>
  <si>
    <t>EMIRIPC20</t>
  </si>
  <si>
    <t>DD39202</t>
  </si>
  <si>
    <t>Sistemazione e prolungamento fognatura di Bobbio</t>
  </si>
  <si>
    <t>EMIRIPC21</t>
  </si>
  <si>
    <t>DD39203</t>
  </si>
  <si>
    <t>Costruzione ex-novo fognatura frazione Agazzino</t>
  </si>
  <si>
    <t>EMIRIPC22</t>
  </si>
  <si>
    <t>DD39204</t>
  </si>
  <si>
    <t>Ristrutturazione depuratore fognario Rivalta</t>
  </si>
  <si>
    <t>EMIRIPC23</t>
  </si>
  <si>
    <t>DD39205</t>
  </si>
  <si>
    <t>Realizzazione nuove reti fognarie</t>
  </si>
  <si>
    <t>EMIRIPC24</t>
  </si>
  <si>
    <t>DD39206</t>
  </si>
  <si>
    <t>Progetto per la realizzazione di nuovi tronchi di fognature e per il completamento dell'esistente in localita varie - progetto secondario - 2? stralcio</t>
  </si>
  <si>
    <t>EMIRIPC25</t>
  </si>
  <si>
    <t>DD39208</t>
  </si>
  <si>
    <t>Realizzazione nuovi collettori fognari</t>
  </si>
  <si>
    <t>EMIRIPC26</t>
  </si>
  <si>
    <t>DD39215</t>
  </si>
  <si>
    <t>Completamento fognature frazionali Comune di Pianello Valtidone</t>
  </si>
  <si>
    <t>EMIRIPC27</t>
  </si>
  <si>
    <t>DD39216</t>
  </si>
  <si>
    <t>Collettori di troppo pieno per smaltimento acque bianche e nere</t>
  </si>
  <si>
    <t>EMIRIPC42</t>
  </si>
  <si>
    <t>DD39413</t>
  </si>
  <si>
    <t>Potenziamento rete fognaria del comune di Borgonuovo V/T.</t>
  </si>
  <si>
    <t>EMIRIPC43</t>
  </si>
  <si>
    <t>J26D05000030003</t>
  </si>
  <si>
    <t>Ristrutturazione sistema fognario e depurativo Comunale (capoluogo e frazioni: Pretta di Rivalta, Castelletto, Tuna, Rezzanello, Momeliano)</t>
  </si>
  <si>
    <t>EMIRIPC44</t>
  </si>
  <si>
    <t>D75C04000010007</t>
  </si>
  <si>
    <t>RISTRUTTURAZIONE SISTEMA FOGNARIO E DEPURATIVO COMUNALE (ADEGUAMENTO FOSSE IMHOFF ESISTENTI - RIFACIMENTO FOGNATURA IN VIA GONZAGA)</t>
  </si>
  <si>
    <t>EMIRIPC45</t>
  </si>
  <si>
    <t>C43J04002760008</t>
  </si>
  <si>
    <t>RISTRUTTURAZIONE SISTEMA FOGNARIO E DEPURATIVO COMUNALE (CAPOLUOGO E FRAZIONI COSTA, GRAGNANINO, CAMPREMOLDO SOPRA E CASALIGGIO)</t>
  </si>
  <si>
    <t>EMIRIPC46e</t>
  </si>
  <si>
    <t>H89G11000330002</t>
  </si>
  <si>
    <t>Adeguamento impianto di depurazione dell'agglomerato di Valconasso in comune di Pontenure</t>
  </si>
  <si>
    <t>EMIRIPR01</t>
  </si>
  <si>
    <t>D55F05000030004</t>
  </si>
  <si>
    <t>Adeguamento impianto di depurazione consortile dei comuni di:Noceto, Fontevivo e Fontanellato</t>
  </si>
  <si>
    <t>EMIRIPR02</t>
  </si>
  <si>
    <t>D46D02000110006</t>
  </si>
  <si>
    <t>Adeguamento impianto di depurazione consortile di Felino - S.Michele</t>
  </si>
  <si>
    <t>EMIRIPR04</t>
  </si>
  <si>
    <t>H44E03000140007</t>
  </si>
  <si>
    <t>Adeguamento del depuratore del Comune di Fontanellato</t>
  </si>
  <si>
    <t>EMIRIPR05</t>
  </si>
  <si>
    <t>D13J02000020006</t>
  </si>
  <si>
    <t>Completamento fognatura e costruzione impianto di depurazione fraz. S.Maria Piano del Comune di Lesignano de'Bagni</t>
  </si>
  <si>
    <t>EMIRIPR06</t>
  </si>
  <si>
    <t>D83J02000020006</t>
  </si>
  <si>
    <t>Risanamento ambientale del territorio comunale di Calestano.</t>
  </si>
  <si>
    <t>EMIRIPR07</t>
  </si>
  <si>
    <t>H99J01000000002</t>
  </si>
  <si>
    <t>Potenziamento del sistema depurativo  negli impianti Felegara e Medesano Capoluogo.</t>
  </si>
  <si>
    <t>EMIRIPR08</t>
  </si>
  <si>
    <t>D76D02000070006</t>
  </si>
  <si>
    <t>Realizzazione di Condotte Fognarie nel comune di Noceto</t>
  </si>
  <si>
    <t>EMIRIPR09</t>
  </si>
  <si>
    <t>D46D02000120006</t>
  </si>
  <si>
    <t>Costruzione collettori fraz. S.Ilario Baganza (loc. Poggio), Barbiano e Casale. Comune di Felino.</t>
  </si>
  <si>
    <t>EMIRIPR09/B</t>
  </si>
  <si>
    <t>D46D02000130006</t>
  </si>
  <si>
    <t>PTRTA PROGRAMMA 2001-2002 - REALIZZAZIONE NUOVO TRONCO FOGNARIO DA CASALE CERRETO AL DEPURATORE</t>
  </si>
  <si>
    <t>EMIRIPR10</t>
  </si>
  <si>
    <t>G34E03000090006</t>
  </si>
  <si>
    <t>Eliminazione fossa IMHOFF lo. Val Parma, realizzazione rete fognaria Fraz. Basilicanova e comune Montechiarugolo.</t>
  </si>
  <si>
    <t>EMIRIPR11</t>
  </si>
  <si>
    <t>D96D02000070006</t>
  </si>
  <si>
    <t>Potenziamento impianto Cascinapiano</t>
  </si>
  <si>
    <t>EMIRIPR13/B</t>
  </si>
  <si>
    <t>D93J05000010006</t>
  </si>
  <si>
    <t>Risanamento ambientale a monte degli approvvigionamenti idropotabili di Marore 5° stralcio: collettamento str. Lazzaretto ed abitato di Marore</t>
  </si>
  <si>
    <t>EMIRIPR13/C</t>
  </si>
  <si>
    <t>D93J05000020006</t>
  </si>
  <si>
    <t>Risanamento smbientale a monte degli approvvigionamenti idropotabili di Marore 6° stralcio: insediamenti di cia Budellungo, Cà Madonnina - Santa Chiara e Quartiere S.Lazzaro, Via Reni.</t>
  </si>
  <si>
    <t>EMIRIPR13A</t>
  </si>
  <si>
    <t>D93J04000210006</t>
  </si>
  <si>
    <t>Adeguamento del sistema di ossigenazione a minor consumo energetico dep. Parma Ovest.</t>
  </si>
  <si>
    <t>EMIRIPR14</t>
  </si>
  <si>
    <t>D96D02000090006</t>
  </si>
  <si>
    <t>Risanamento Ambientale area ricarica diretta del campo pozzi Marore, 1? str. Collegamento Corvagnano al collettore di prossimita ponte sul Cinghio. Comune di Parma.</t>
  </si>
  <si>
    <t>EMIRIPR15</t>
  </si>
  <si>
    <t>D93J03000170006</t>
  </si>
  <si>
    <t>Risanamento ambientale area di ricarica diretta del campo pozzi di Marore 2? str. Comune di Parma</t>
  </si>
  <si>
    <t>EMIRIPR16</t>
  </si>
  <si>
    <t>D96D02000080006</t>
  </si>
  <si>
    <t>Risanamento ambientale aree di ricarica campo pozzi per la futura centrale di Ronco Pascolo - 1? str.</t>
  </si>
  <si>
    <t>EMIRIPR17</t>
  </si>
  <si>
    <t>I87H03000000004</t>
  </si>
  <si>
    <t>Potenziamento Depuratore capoluogo e Tabiano</t>
  </si>
  <si>
    <t>EMIRIPR18</t>
  </si>
  <si>
    <t>D63J02000050006</t>
  </si>
  <si>
    <t>Risanamento ambientale fognatura Val Termina, impianto di depurazione.</t>
  </si>
  <si>
    <t>EMIRIPR18/B</t>
  </si>
  <si>
    <t>D63J03000200006</t>
  </si>
  <si>
    <t>Risanamento ambientale Val Termina 2°stralcio</t>
  </si>
  <si>
    <t>EMIRIPR19</t>
  </si>
  <si>
    <t>D63J02000060006</t>
  </si>
  <si>
    <t>Rete fognaria II stralcio - Case Cavalli Strombellino - Val Termina di Totte - Stafei</t>
  </si>
  <si>
    <t>EMIRIPR20</t>
  </si>
  <si>
    <t>H94E03000050006</t>
  </si>
  <si>
    <t>Rete fognaria fraz. Felegara, S.Andrea Bagni e Varano Marchese Comune di Medesano</t>
  </si>
  <si>
    <t>EMIRIPR21</t>
  </si>
  <si>
    <t>D96D02000100006</t>
  </si>
  <si>
    <t>Potenziamento rete fognaria acque nere in Ozzano Taro e Lemignano. Adeguamento depuratore Madregolo. Comune di Collecchio</t>
  </si>
  <si>
    <t>EMIRIPR22</t>
  </si>
  <si>
    <t>F92I04000020005</t>
  </si>
  <si>
    <t>Ripristino e rifacimento di collettori fognari comune di Bardi</t>
  </si>
  <si>
    <t>EMIRIPR23</t>
  </si>
  <si>
    <t>D53J06000030006</t>
  </si>
  <si>
    <t>Messa in sicurezza ed opere fognarie e tratamenti primari comune di Bore</t>
  </si>
  <si>
    <t>EMIRIPR24</t>
  </si>
  <si>
    <t>D36D05000000006</t>
  </si>
  <si>
    <t>Potenziamento depuratore di Casale e collettore fognario da Coenzo</t>
  </si>
  <si>
    <t>EMIRIPR25</t>
  </si>
  <si>
    <t>D83J05000020006</t>
  </si>
  <si>
    <t>Ripristino collettori fognari e fosse imhoff</t>
  </si>
  <si>
    <t>EMIRIPR26</t>
  </si>
  <si>
    <t>I92I05000030002</t>
  </si>
  <si>
    <t>Rifacimento e ripristino collettori fognari comune di Terenzo</t>
  </si>
  <si>
    <t>EMIRIPR27</t>
  </si>
  <si>
    <t>F17E04000280007</t>
  </si>
  <si>
    <t>Ripristino e rifacimento collettori fognari e fosse imhoff</t>
  </si>
  <si>
    <t>EMIRIPR28</t>
  </si>
  <si>
    <t>D28F05000010003</t>
  </si>
  <si>
    <t>Messa in sicurezza ed opere fognarie e trattamento primario comune di Tornolo</t>
  </si>
  <si>
    <t>EMIRIPR29</t>
  </si>
  <si>
    <t>D93J05000030006</t>
  </si>
  <si>
    <t>Messa in sicurezza ed opere fognarie e trattamento primario fosse Imoff poste in loc. "le  Aie" e "Vizzano Monte"</t>
  </si>
  <si>
    <t>EMIRIPR32</t>
  </si>
  <si>
    <t>J14B00000230005</t>
  </si>
  <si>
    <t>Collettamento fognatura di Bogolese, collettamento zona industriale 1° stralcio</t>
  </si>
  <si>
    <t>EMIRIPR33</t>
  </si>
  <si>
    <t>D42I05000230006</t>
  </si>
  <si>
    <t>Adeguamento depuratore capoluogo</t>
  </si>
  <si>
    <t>EMIRIPR34</t>
  </si>
  <si>
    <t>I35C05000030006</t>
  </si>
  <si>
    <t>Fognatura nella Frazione Cangelasio</t>
  </si>
  <si>
    <t>EMIRIPR35</t>
  </si>
  <si>
    <t>D46D05000060006</t>
  </si>
  <si>
    <t>Fognatura del Capoluogo 1° Stralcio</t>
  </si>
  <si>
    <t>EMIRIPR36e</t>
  </si>
  <si>
    <t>D33D06000320009</t>
  </si>
  <si>
    <t>Lavori di completamento del depuratore di Mezzano inferiore - opere complementari ed accessorie al completamento funzionale</t>
  </si>
  <si>
    <t>EMIRIPR37e</t>
  </si>
  <si>
    <t>J56D10000010008</t>
  </si>
  <si>
    <t>Adeguamento impianto di depurazione di Fidenza capoluogo - 1° lotto funzionale</t>
  </si>
  <si>
    <t>EMIRIRA01</t>
  </si>
  <si>
    <t>E14E03000080005</t>
  </si>
  <si>
    <t>Potenziamento Filtrazione e disinfezione effluente</t>
  </si>
  <si>
    <t>EMIRIRA02</t>
  </si>
  <si>
    <t>J26D02000010006</t>
  </si>
  <si>
    <t>Collegamento al depuratore di Faenza quartieri V.le Tolosano, V.le IV Novembre zona stazione FF.SS.  e zone non collegate COMUNE DI FAENZA</t>
  </si>
  <si>
    <t>EMIRIRA04</t>
  </si>
  <si>
    <t>C34E02000110006</t>
  </si>
  <si>
    <t>Collegamento rete nera sud ai depuratori (S.Stefano, Castiglione) Collegamento di frazione  del Forese non servite da depurazione Comune di Ravenna</t>
  </si>
  <si>
    <t>EMIRIRA04/2</t>
  </si>
  <si>
    <t>C34E04000180006</t>
  </si>
  <si>
    <t>COLLETTORI RETE NERA SUD AI DEPURATORI (CASTIGLIONE, S.STEFANO) - OPERE DI COMPLETAMENTO 1° E 2° STRALCIO</t>
  </si>
  <si>
    <t>EMIRIRA05</t>
  </si>
  <si>
    <t>B77H01000050007</t>
  </si>
  <si>
    <t>Collegamento rete Marzeno al depuratore di Faenza collegamento di quartieri urbani non serviti da depurazione. Comune di Brisighella</t>
  </si>
  <si>
    <t>EMIRIRA06</t>
  </si>
  <si>
    <t>B74E02000040005</t>
  </si>
  <si>
    <t>Collegamento alcune frazione territorio comunale con i depuratori di Fognano e di brisighella. Adeguamento depuratore e collegamento frazioni del forese non servite da depurazione Comune di Brisighella.</t>
  </si>
  <si>
    <t>EMIRIRA07</t>
  </si>
  <si>
    <t>I97H03000130007</t>
  </si>
  <si>
    <t>Collegamento della rete fognaria di via Alberazzo alla fogna comunale</t>
  </si>
  <si>
    <t>EMIRIRA08</t>
  </si>
  <si>
    <t>B84E02000060005</t>
  </si>
  <si>
    <t>Collegameneti della zona industriale al depuratore Collegamento di quartiere urbano attualmente non servito da depurazione. Casola Valsenio.</t>
  </si>
  <si>
    <t>EMIRIRA09</t>
  </si>
  <si>
    <t>E56D03000110006</t>
  </si>
  <si>
    <t>Collegamento rete fognaria zona Sud al dep. di Massa Lombarda realizzazione di collettore nero per il collegamento diretto della rete con il depuratore  di Massa Lombarda e sostituzione  tratto ndi collettore Comune di Massa Lombarda.</t>
  </si>
  <si>
    <t>EMIRIRA10</t>
  </si>
  <si>
    <t>B34E01000000007</t>
  </si>
  <si>
    <t>Collegamento al depuratore di Lugo del centro abitato di Solarolo e di conduttura fognaria proveniente da Castebolognese con fogne nere separate. Comune di solarolo</t>
  </si>
  <si>
    <t>EMIRIRA11</t>
  </si>
  <si>
    <t>DD39330</t>
  </si>
  <si>
    <t>Interventi sulle fognature lungo via Fossette S.P.Ripe Via Pigno comune di Bagnara</t>
  </si>
  <si>
    <t>EMIRIRA12</t>
  </si>
  <si>
    <t>B46D03001920006</t>
  </si>
  <si>
    <t>Collegamento fraz. Loc. del Forese Comune Bagnacavallo Lugo e Russi</t>
  </si>
  <si>
    <t>EMIRIRA12/02</t>
  </si>
  <si>
    <t>B68F03000030006</t>
  </si>
  <si>
    <t>INTERVENTO SU IMPIANTO DI SOLLEVAMENTO IN COMUNE DI LUGO QUARTIERE MADONNA DELLE STUOIE S.BARTOLOMEO.</t>
  </si>
  <si>
    <t>EMIRIRA13</t>
  </si>
  <si>
    <t>B94E02000000005</t>
  </si>
  <si>
    <t>Realizzazione collettore fognario e colleg. al dep. di Riolo terme al serv. Zona Turistica</t>
  </si>
  <si>
    <t>EMIRIRA14</t>
  </si>
  <si>
    <t>H44E02000020002</t>
  </si>
  <si>
    <t>Intervento di risanamento fognario Via Murri Comune di Alfosine</t>
  </si>
  <si>
    <t>EMIRIRA15</t>
  </si>
  <si>
    <t>C36D02000060006</t>
  </si>
  <si>
    <t>Ristrutturazione collettore fognario fraz. Masiera e Villanova. Comune di Bagnacavallo</t>
  </si>
  <si>
    <t>EMIRIRA16</t>
  </si>
  <si>
    <t>DD39335</t>
  </si>
  <si>
    <t>Collettamento fognario Via giuliana Comune di Bagnara</t>
  </si>
  <si>
    <t>EMIRIRA17</t>
  </si>
  <si>
    <t>B87E01002570007</t>
  </si>
  <si>
    <t>Adeguamento dei bacini del Rio - Comune di Casola</t>
  </si>
  <si>
    <t>EMIRIRA18</t>
  </si>
  <si>
    <t>I21E03000090006</t>
  </si>
  <si>
    <t>Fogna bianca e nera polo produttivo Conselice e San patrizio</t>
  </si>
  <si>
    <t>EMIRIRA19</t>
  </si>
  <si>
    <t>I39J02000000006</t>
  </si>
  <si>
    <t>Intervento di risanamento fognario dx Senio in Cotignola</t>
  </si>
  <si>
    <t>EMIRIRA20</t>
  </si>
  <si>
    <t>DD39339</t>
  </si>
  <si>
    <t>Adeguamento condotta fognaria e rete acquedotto via Provinciale 109 Fornace</t>
  </si>
  <si>
    <t>EMIRIRA21</t>
  </si>
  <si>
    <t>B83G02000460004</t>
  </si>
  <si>
    <t>Tombinamento scolo consortile del Consorzio di Bonifica della Romagna centrale</t>
  </si>
  <si>
    <t>EMIRIRA22</t>
  </si>
  <si>
    <t>DD39341</t>
  </si>
  <si>
    <t>Sistemazione fognaria via Raspona - Alfonsine</t>
  </si>
  <si>
    <t>EMIRIRA23</t>
  </si>
  <si>
    <t>C57H03000020004</t>
  </si>
  <si>
    <t>Ristrutturazione collettore fognario via Matteotti - Bagnacavallo.</t>
  </si>
  <si>
    <t>EMIRIRA24</t>
  </si>
  <si>
    <t>C57H04000040004</t>
  </si>
  <si>
    <t>Ristrutturazione tratti rete fognaria nel centro storico - Bagnacavallo.</t>
  </si>
  <si>
    <t>EMIRIRA25</t>
  </si>
  <si>
    <t>I31B04000040004</t>
  </si>
  <si>
    <t>Manutenzione torre piezometrica e sistemazione rete - Cotignola.</t>
  </si>
  <si>
    <t>EMIRIRA26</t>
  </si>
  <si>
    <t>B67H04000170006</t>
  </si>
  <si>
    <t>Intervento di risanamento fognario via Dante - Lugo</t>
  </si>
  <si>
    <t>EMIRIRA27</t>
  </si>
  <si>
    <t>B61B04000230006</t>
  </si>
  <si>
    <t>Risanamento fognario in Voltana di Lugo - S.P. Fiumazzo</t>
  </si>
  <si>
    <t>EMIRIRA28</t>
  </si>
  <si>
    <t>B61B04000240006</t>
  </si>
  <si>
    <t>Lavori idrici Canl Riparto in Villa S. Martino - Lugo</t>
  </si>
  <si>
    <t>EMIRIRA29</t>
  </si>
  <si>
    <t>B14E04000040006</t>
  </si>
  <si>
    <t>Adeguamento fognario in via Raisa - Russi.</t>
  </si>
  <si>
    <t>EMIRIRA31</t>
  </si>
  <si>
    <t>C34H01000050005</t>
  </si>
  <si>
    <t>Convogliamento del canale Candiano dello scarico dei depuratori di Ravenna Citta e Enichem</t>
  </si>
  <si>
    <t>EMIRIRA32</t>
  </si>
  <si>
    <t>DD39417</t>
  </si>
  <si>
    <t>Riuso acque reflue</t>
  </si>
  <si>
    <t>EMIRIRA33</t>
  </si>
  <si>
    <t>DD39602</t>
  </si>
  <si>
    <t>Lavori di Tombamento del Canale, realizzazione pista ciclabile e ristrutturazione incrocio ex s.s. n° 306</t>
  </si>
  <si>
    <t>EMIRIRA34</t>
  </si>
  <si>
    <t>I94E02000030006</t>
  </si>
  <si>
    <t>Realizzazione di tratto di rete fognaria e sovrastante pista ciclabile in fregio alla S.P. n. 253 S. Vitale, tratto da via Belfiore a Via Marcora, lato nord a servizio dell'isola ecologica</t>
  </si>
  <si>
    <t>EMIRIRA35</t>
  </si>
  <si>
    <t>C34E04000190006</t>
  </si>
  <si>
    <t>Collettori rete nera sud ai depuratori (Castiglione S. Stefano ecc.) - 4' intervento Località S. Zaccaria</t>
  </si>
  <si>
    <t>EMIRIRA36E</t>
  </si>
  <si>
    <t>H66D11000000005</t>
  </si>
  <si>
    <t>Adeguamento e potenziamento della rete fognaria a servizio della zona OVEST del comune di Ravenna finalizzato al collettamento a depurazione delle frazioni di Santerno e Piangipane</t>
  </si>
  <si>
    <t>EMIRIRE01</t>
  </si>
  <si>
    <t>G26D02000040009</t>
  </si>
  <si>
    <t>potenziamento impianto di depurazione del Comune di Rubiera</t>
  </si>
  <si>
    <t>EMIRIRE01/02</t>
  </si>
  <si>
    <t>G26D02000030009</t>
  </si>
  <si>
    <t>ADEGUAMENTO DEPURATORE DI RUBIERA 2° LOTTO</t>
  </si>
  <si>
    <t>EMIRIRE02</t>
  </si>
  <si>
    <t>G73J02000020009</t>
  </si>
  <si>
    <t>Collettore fognario bassa reggiana 4? lotto: allacciamento alle frazioni di S.Girolamo, Casoni, Villarotta, Brugneto la depuratore di Reggiolo</t>
  </si>
  <si>
    <t>EMIRIRE03</t>
  </si>
  <si>
    <t>G43J02000050009</t>
  </si>
  <si>
    <t>Risanamento idraulico strutturale del collettore Ciano Ronconcesi 1? lotto Comune di San Paolo d'Enza</t>
  </si>
  <si>
    <t>EMIRIRE04</t>
  </si>
  <si>
    <t>G43J02000060009</t>
  </si>
  <si>
    <t>Risanamento idraulico strutturale del collettore Cianoronconcesi 2? lotto 1? str. Comune di S. Paolo d'Enza</t>
  </si>
  <si>
    <t>EMIRIRE05</t>
  </si>
  <si>
    <t>DD39297</t>
  </si>
  <si>
    <t>Allacciamento fognario S.Girolamo, Casoni Villarotta, Brugneto al dep. di Reggiolo 7° lotto 1° str. tratto Z1 - Z2.</t>
  </si>
  <si>
    <t>EMIRIRE06</t>
  </si>
  <si>
    <t>G73J02000010009</t>
  </si>
  <si>
    <t>Collettore fognario bassa reggiana 5? lotto: allacciamento alle frazioni di S, Girolamo, Casoni, Villarotta, Brugneto al depuratore di Reggiolo</t>
  </si>
  <si>
    <t>EMIRIRE07</t>
  </si>
  <si>
    <t>G46D02000000009</t>
  </si>
  <si>
    <t>Potenziamento impianto di Depurazione di Cigarello. Comune di Reggiolo</t>
  </si>
  <si>
    <t>EMIRIRE08</t>
  </si>
  <si>
    <t>G83J02000010009</t>
  </si>
  <si>
    <t>Collettore Bassa Reggiana Guastalla Luzzara Reggiolo 6?</t>
  </si>
  <si>
    <t>EMIRIRE09</t>
  </si>
  <si>
    <t>E93J03000010007</t>
  </si>
  <si>
    <t>Costruzione nuova rete fognante e vasca di fitodepurazione in localita Villa Monchio - Comune di Vezzano sul Crostolo.</t>
  </si>
  <si>
    <t>EMIRIRE10</t>
  </si>
  <si>
    <t>DD39305</t>
  </si>
  <si>
    <t>Realizzazione collettore fognario loc. Ansagna comune di Carpineti</t>
  </si>
  <si>
    <t>EMIRIRE11</t>
  </si>
  <si>
    <t>DD39306</t>
  </si>
  <si>
    <t>Riqualificazione Sistema  di depurazione acque chiare e scure in Busana e Cervarezza Comune di Busana</t>
  </si>
  <si>
    <t>EMIRIRE13</t>
  </si>
  <si>
    <t>DD39611</t>
  </si>
  <si>
    <t>Nuova costruzione di collettore fognario nucleo abitativo di castelvecchio</t>
  </si>
  <si>
    <t>EMIRIRE14</t>
  </si>
  <si>
    <t>DD39612</t>
  </si>
  <si>
    <t>Realizzazione di vasca imohof in loc. Cogneto</t>
  </si>
  <si>
    <t>EMIRIRE15</t>
  </si>
  <si>
    <t>DD39613</t>
  </si>
  <si>
    <t>Realizzazione di rete fognaria e relativi stacchi in varie loc. Case Cocconi e Caprara, Comune di Campegine e separazione acque 1° stralcio</t>
  </si>
  <si>
    <t>EMIRIRE16</t>
  </si>
  <si>
    <t>DD39614</t>
  </si>
  <si>
    <t>Completamento reticolo fognario di Borzano in Comune di Canossa (RE)</t>
  </si>
  <si>
    <t>EMIRIRE17</t>
  </si>
  <si>
    <t>I48F01000000006</t>
  </si>
  <si>
    <t>Lavori di estendimento della rete fognaria e costruzione sistema di depurazione località Spignana e Vedrina</t>
  </si>
  <si>
    <t>EMIRIRE18</t>
  </si>
  <si>
    <t>I48F03000010006</t>
  </si>
  <si>
    <t>Intervento per la realizzazione di vari collettori fognari località Marola</t>
  </si>
  <si>
    <t>EMIRIRE19</t>
  </si>
  <si>
    <t>I44E04000050006</t>
  </si>
  <si>
    <t>Realizzazione di sistema fognaria in frazione di S. Valentino</t>
  </si>
  <si>
    <t>EMIRIRE20</t>
  </si>
  <si>
    <t>D96D04000090004</t>
  </si>
  <si>
    <t>Razionalizzazione, ristrutturazione e rifacimento di collettori fognari a sud del capoluogo</t>
  </si>
  <si>
    <t>EMIRIRE21</t>
  </si>
  <si>
    <t>C18F04000010004</t>
  </si>
  <si>
    <t>Completamento rete fognaria separata nel centro abitato</t>
  </si>
  <si>
    <t>EMIRIRE22</t>
  </si>
  <si>
    <t>J78J04000000002</t>
  </si>
  <si>
    <t>Progetto di rifacimento opere di urbanizzazione zona artigianale Cantelma loc. Codisotto: completamento fognature acque nere e bianche e loro collettamento alla depurazione</t>
  </si>
  <si>
    <t>EMIRIRE23</t>
  </si>
  <si>
    <t>H29D03000080004</t>
  </si>
  <si>
    <t>Realizzazione di pubblica fognatura in Via Pasubio</t>
  </si>
  <si>
    <t>EMIRIRE24</t>
  </si>
  <si>
    <t>J53D04000060006</t>
  </si>
  <si>
    <t>Impianto di fitodepurazione al canile Comunale</t>
  </si>
  <si>
    <t>EMIRIRE25</t>
  </si>
  <si>
    <t>DD39623</t>
  </si>
  <si>
    <t>Progetto Generale fognature centro urbano: 7° stralcio Via Novi</t>
  </si>
  <si>
    <t>EMIRIRE26</t>
  </si>
  <si>
    <t>DD39624</t>
  </si>
  <si>
    <t>Impianto fognario di Via Timavo - S. Ilario d'Enza</t>
  </si>
  <si>
    <t>EMIRIRE27e</t>
  </si>
  <si>
    <t>E73J11000970007</t>
  </si>
  <si>
    <t>Agglomerato urbano di Reggiolo-Ranaro. Connessione zona "Ranaro" al sistema depurativo di Reggiolo</t>
  </si>
  <si>
    <t>EMIRIRN03A</t>
  </si>
  <si>
    <t>H53J02000020002</t>
  </si>
  <si>
    <t>CONDOTTA IN PRSSIONE PER ACQUE NERE IN VIA PROPERZIO - 1° STRALCIO</t>
  </si>
  <si>
    <t>EMIRIRN03B</t>
  </si>
  <si>
    <t>DD39734</t>
  </si>
  <si>
    <t>CONDOTTA IN PRESSIONE PER ACQUE NERE IN VIA PROPERZIO 2° STRALCIO</t>
  </si>
  <si>
    <t>EMIRIRN04</t>
  </si>
  <si>
    <t>H63J02000000009</t>
  </si>
  <si>
    <t>Condotta per dislocazione - centrale di sollevamento De Amicis</t>
  </si>
  <si>
    <t>EMIRIRN05</t>
  </si>
  <si>
    <t>H33J02000010002</t>
  </si>
  <si>
    <t>Fognatura nera per sdoppiamento rete mista esistente - collettore principale dal confine comunale al capoluogo a San Giovanni Marignano</t>
  </si>
  <si>
    <t>EMIRIRN06</t>
  </si>
  <si>
    <t>H68F02000030007</t>
  </si>
  <si>
    <t>Intervento per collettamento reflui Alta Valconca - in particolare Montegridolfo, Mondaino, Saludecio - II stralcioI</t>
  </si>
  <si>
    <t>EMIRIRN09</t>
  </si>
  <si>
    <t>H43J02000010009</t>
  </si>
  <si>
    <t>Costruzione sistema fognario San Martino e Sant'Ermete</t>
  </si>
  <si>
    <t>EMIRIRN13</t>
  </si>
  <si>
    <t>H63J03000020004</t>
  </si>
  <si>
    <t>Collettore fognatura nera di via Brocchi al collettore di Vallata del bacino del fiume Marecchia e Verucchio</t>
  </si>
  <si>
    <t>EMIRIRN14</t>
  </si>
  <si>
    <t>H98F02000020001</t>
  </si>
  <si>
    <t>Potenziamento e ricostruzione collettore ex fossa - Rodella II lotto</t>
  </si>
  <si>
    <t>EMIRIRN15</t>
  </si>
  <si>
    <t>H63J02000010009</t>
  </si>
  <si>
    <t>Separazione reti fognarie Via Serrata e Colombari a Morciano Comune di Cattolica</t>
  </si>
  <si>
    <t>EMIRIRN16</t>
  </si>
  <si>
    <t>H63J03000010005</t>
  </si>
  <si>
    <t>Costruzione Fogne nere per sdoppiamento rete mista  esistente tra Via Costa, Via XX Settembre e torrente Tavollo comune di Cattolica</t>
  </si>
  <si>
    <t>EMIRIRN17</t>
  </si>
  <si>
    <t>H23J03000080003</t>
  </si>
  <si>
    <t>Collettamento fognature comunalial collettore di Vallata a Poggio Berni e collegamento della frazione di Canonica al collettore consortile.</t>
  </si>
  <si>
    <t>EMIRIRN18-23</t>
  </si>
  <si>
    <t>H93J03000030006</t>
  </si>
  <si>
    <t>Collettamento scarichi di pubblica fognatura nel Comune di Rimini (Zona S.Salvatore,Orsoleto, a monte aeroporto, via Pradese, San Lorenzo in Correggiano, Grotta Rossa)</t>
  </si>
  <si>
    <t>EMIRIRN24</t>
  </si>
  <si>
    <t>H93J02000010006</t>
  </si>
  <si>
    <t>Adeguamento degli scarichi delle pubbliche fognature Zona Variano, S.Vito, Spadaro, Ghetto Piccinelli: Collettamento sino al depuratore di S. Giustina. Comune di Rimini</t>
  </si>
  <si>
    <t>EMIRIRN26</t>
  </si>
  <si>
    <t>H83J02000000002</t>
  </si>
  <si>
    <t>Realizzazione di impianto di Fitodepurazione per reflui civili in località Onferno. Comune di Gemmano.</t>
  </si>
  <si>
    <t>EMIRIRN27E</t>
  </si>
  <si>
    <t>H57H08001220005</t>
  </si>
  <si>
    <t>Collettamento della Località Trarivi al collettore di vallata - stralci 2 e 3 in comune di Montescudo (RN)</t>
  </si>
  <si>
    <t>EMIRIRN28e</t>
  </si>
  <si>
    <t>H73J08000120005</t>
  </si>
  <si>
    <t>Costruzione di fognatura lungo la via Mulazzano e collegamento al collettore lungo la via Marano</t>
  </si>
  <si>
    <t>EMIRJFE02/B</t>
  </si>
  <si>
    <t>J69D05000040002</t>
  </si>
  <si>
    <t>Risezionamento sistema dei canali sublagunari nella sacca di Goro</t>
  </si>
  <si>
    <t>EMIRJFE09</t>
  </si>
  <si>
    <t>DD39548</t>
  </si>
  <si>
    <t>Accordo di programma con CADF per la costruzione di  condotta fognaria in via Corlo e potenziamento raccolta acque meteoriche Via Stazione  Saletta</t>
  </si>
  <si>
    <t>EMIRJFE10</t>
  </si>
  <si>
    <t>J96J03000060005</t>
  </si>
  <si>
    <t>Adeguamento fognatura Scolo sud - Copparo</t>
  </si>
  <si>
    <t>EMIRJFE13</t>
  </si>
  <si>
    <t>H89D03000070002</t>
  </si>
  <si>
    <t>Piano di gestione ed opere di ripristino morfologico ed idraulico  del pSIC e ZPS "Valli di Comacchio" IT4060002" - Manutenzione straordinaria</t>
  </si>
  <si>
    <t>EMIRJFE14</t>
  </si>
  <si>
    <t>E81D04000000001</t>
  </si>
  <si>
    <t>Piano di gestione ed opere di ripristino morfologico ed idraulico  del pSIC e ZPS "Valli di Comacchio" IT4060002"  - Opere di adduzione e circolazione idraulica</t>
  </si>
  <si>
    <t>EMIRJPR01</t>
  </si>
  <si>
    <t>DD39545</t>
  </si>
  <si>
    <t>Opere di prevenzione e minimizzazione di calamita idrogeologiche connesse al sistema fognario depurativo della VAL PARMOSSA</t>
  </si>
  <si>
    <t>EMIRJPR02</t>
  </si>
  <si>
    <t>DD39546</t>
  </si>
  <si>
    <t>Opere di prevenzione e minimizzazione di calamita idrogeologiche connesse al sistema fognario depurativo della VAL TERMINA</t>
  </si>
  <si>
    <t>EMIRJPR03</t>
  </si>
  <si>
    <t>DD39625</t>
  </si>
  <si>
    <t>Risanamento igienico sanitario area del prosciutto - Allacci al collettore Val Parmossa in varie località</t>
  </si>
  <si>
    <t>EMIRJPR05</t>
  </si>
  <si>
    <t>DD39547</t>
  </si>
  <si>
    <t>Risanamento ambientale territorio comunale dorsale Val Baganza loc. Borsano, Vigolone, Ramiano, Ravarano, Giarale ed altre</t>
  </si>
  <si>
    <t>EMIRJPR06e</t>
  </si>
  <si>
    <t>J32F07000020003</t>
  </si>
  <si>
    <t>Adeguamento rete fognaria e impianto di trattamento Bosco</t>
  </si>
  <si>
    <t>EMIRJPR07e</t>
  </si>
  <si>
    <t>F39I07000040003</t>
  </si>
  <si>
    <t>Ripristino e adeguamento rete fognaria</t>
  </si>
  <si>
    <t>EMIRJPR08e</t>
  </si>
  <si>
    <t>J89I06000040002</t>
  </si>
  <si>
    <t>Ripristino e adeguamento rete fognario</t>
  </si>
  <si>
    <t>EMIRJPR09e</t>
  </si>
  <si>
    <t>D43H07000050006</t>
  </si>
  <si>
    <t>Impianto di depurazione Ghiare di Berceto e rete fignarie</t>
  </si>
  <si>
    <t>EMIRJPR10e</t>
  </si>
  <si>
    <t>D83H07000240006</t>
  </si>
  <si>
    <t>Adeguamento depuratore capoluogo e reti fognarie</t>
  </si>
  <si>
    <t>EMIRKFE02</t>
  </si>
  <si>
    <t>E88B05000010001</t>
  </si>
  <si>
    <t>Piano di gestione e opere di ripristino morfologico ed idraulico del SIC e ZPS - Valli di Comacchio - IT406002 - Lavori di ristrutturazione della chiavica Valle Fattibello - Logonovo</t>
  </si>
  <si>
    <t>EMIRKFE03</t>
  </si>
  <si>
    <t>E81D05000020001</t>
  </si>
  <si>
    <t>Piano di gestione e opere di ripristino morfologico ed idraulico del SIC e ZPS - Valli di Comacchio - IT406002 - Lavori di ripristino della circolazione idraulica del sublagunare Fattibello Nord</t>
  </si>
  <si>
    <t>EMIRURQ1</t>
  </si>
  <si>
    <t>C88D05000120006</t>
  </si>
  <si>
    <t>PRU Marina Centro: Centro Servizi</t>
  </si>
  <si>
    <t>EMIRYLAG03</t>
  </si>
  <si>
    <t>J13C07000040002</t>
  </si>
  <si>
    <t>Costruzione condotta fognaria in via G. Matteotti</t>
  </si>
  <si>
    <t>EMIRYRER01</t>
  </si>
  <si>
    <t>E68G07000030001</t>
  </si>
  <si>
    <t>Consolidamento del manufatto di regolazione idraulica tra la Sacca di Goro e il Po di Goro</t>
  </si>
  <si>
    <t>EMIRYRER02</t>
  </si>
  <si>
    <t>E68G07000040001</t>
  </si>
  <si>
    <t>EMIRYRER03</t>
  </si>
  <si>
    <t>E68G09000020001</t>
  </si>
  <si>
    <t>Riqualificazione ambientale e funzionale della Valle di Gorino in Sacca di Goro mediante scavo di canali sublagunari, ricostruzione di dossi e barene e ripristino di manufatti idraulici</t>
  </si>
  <si>
    <t>EMIRYRER04</t>
  </si>
  <si>
    <t>E68G09000030001</t>
  </si>
  <si>
    <t>EMISIFE01/SI/A</t>
  </si>
  <si>
    <t>E64C04000000002</t>
  </si>
  <si>
    <t>REALIZZAZIONE RETE PRIVATA BANDA LARGA PER LA PUBBLICA AMMINISTRAZIONE - 1° STRALCIO</t>
  </si>
  <si>
    <t>02 - DIGITALIZZAZIONE</t>
  </si>
  <si>
    <t>EMISIFE01/SI/B</t>
  </si>
  <si>
    <t>DD39719</t>
  </si>
  <si>
    <t>ATTIVAZIONE DI SERVIZI INFRASTRUTTURALI NEL BASSO FERRARESE</t>
  </si>
  <si>
    <t>EMISIFE01/SI/C1</t>
  </si>
  <si>
    <t>DD39797</t>
  </si>
  <si>
    <t>REALIZZAZIONE RETE PRIVATA BANDA LARGA PER LA PUBBLICA AMMINISTRAZIONE - 2° STRALCIO STRADA</t>
  </si>
  <si>
    <t>EMISIFE01/SI/C2</t>
  </si>
  <si>
    <t>DD39798</t>
  </si>
  <si>
    <t>REALIZZAZIONE RETE PRIVATA BANDA LARGA PER LA PUBBLICA AMMINISTRAZIONE - 2° STRALCIO FERROVIA</t>
  </si>
  <si>
    <t>EMISJSI/01</t>
  </si>
  <si>
    <t>E44C05000070008</t>
  </si>
  <si>
    <t>SVILUPPO DI SERVIZI SULLA RETE REGIONALE LEPIDA - LEPIDA SERVIZI</t>
  </si>
  <si>
    <t>EMISJSI/02</t>
  </si>
  <si>
    <t>DD39701</t>
  </si>
  <si>
    <t>CENTRO PER LO SVILUPPO E IL CONTROLLO DELLA TELEMATICA REGIONALE-CENTER</t>
  </si>
  <si>
    <t>EMISJSI/03</t>
  </si>
  <si>
    <t>E47H05000600008</t>
  </si>
  <si>
    <t>ESTENSIONE E DIFFUSIONE DEL PROGETTO DOCAREA AGLI ENTI PUBBLICI DELLA REGIONE EMILIA ROMAGNA - DOCAREA +</t>
  </si>
  <si>
    <t>EMISJSI/04</t>
  </si>
  <si>
    <t>E44E05000140003</t>
  </si>
  <si>
    <t>PROGETTO INTEREGIONALE ICAR INTEROPERABILITA' E COOPERAZIONE APPLICATIVA TRA LE REGIONI</t>
  </si>
  <si>
    <t>EMISKSI01A</t>
  </si>
  <si>
    <t>E24C06000020001</t>
  </si>
  <si>
    <t>SERVIZI A LARGA BANDA PER L'INTEGRAZIONE DI COMUNITA' MONTANE NELLA REGIONE EMILIA- ROMAGNA: REALIZZAZIONE DELLE INFRASTRUTTURE PER LA DISTRIBUZIONE DI SERVIZI A BANDA LARGA A CITTADINI, LIBERI PROFESSIONISTI ED IMPRESE, IN ALCUNI COMUNI A RISCHIO DI DIGI</t>
  </si>
  <si>
    <t>EMISKSI01B</t>
  </si>
  <si>
    <t>DD39837</t>
  </si>
  <si>
    <t>EMISLFC01/R</t>
  </si>
  <si>
    <t>DD39537</t>
  </si>
  <si>
    <t>Ampliamento e razionalizzazione  della struttura fieristica della Moia</t>
  </si>
  <si>
    <t>EMISLFC02/R</t>
  </si>
  <si>
    <t>DD39538</t>
  </si>
  <si>
    <t>Ampliamento e modernizzazione del mattatoio comunale</t>
  </si>
  <si>
    <t>EMISLFC04/R</t>
  </si>
  <si>
    <t>DD39540</t>
  </si>
  <si>
    <t>Lavori di manutenzione straordinaria di alcune strade comunali e vicinali di uso pubblico</t>
  </si>
  <si>
    <t>EMISWSY01</t>
  </si>
  <si>
    <t>E44C07000030001</t>
  </si>
  <si>
    <t>SERVIZIO A LARGA BANDA PER L'INTEGRAZIONE DI COMUNITA' MONTANE NELLA REGIONE EMILIA ROMAGNA III FASE.</t>
  </si>
  <si>
    <t>EMISWSY02</t>
  </si>
  <si>
    <t>E34C07000010003</t>
  </si>
  <si>
    <t>EMISYSC01</t>
  </si>
  <si>
    <t>E44E09000080001</t>
  </si>
  <si>
    <t>ALI COMMUNITY NETWORK EMILIA-ROMAGNA</t>
  </si>
  <si>
    <t>EMISYSC02</t>
  </si>
  <si>
    <t>E44E09000090008</t>
  </si>
  <si>
    <t>RILANDER</t>
  </si>
  <si>
    <t>EMITRTR1</t>
  </si>
  <si>
    <t>F21H91000000008</t>
  </si>
  <si>
    <t>Nuovo nodo intermodale di interscambio tra le linee AV/AC Milano-Bologna, la linea ferroviaria Reggio Emilia - Guastalla e le linee di trasporto urbano in località Mancasale</t>
  </si>
  <si>
    <t>EMIVSRER01</t>
  </si>
  <si>
    <t>F81B04000120001</t>
  </si>
  <si>
    <t>SS.16 "ADRIATICA" - VARIANTE NEL TRATTO COMPRESO DAL Km 120+238 AL Km 147+420 - 1? STRALCIO: VARIANTE IN CORRISPONDENZA DELL'ABITATO DI ALFONSINE</t>
  </si>
  <si>
    <t>EMIVSRER02</t>
  </si>
  <si>
    <t>F81B04000020001</t>
  </si>
  <si>
    <t>SS.16 "ADRIATICA" - LAVORI DI AMMODERNAMENTO NEL TRATTO COMPRESO FRA IL KM 101+330 (INNESTO CON LA SS.495) ED IL KM 120+238 (PONTE BASTIA) - 1? STRALCIO: DALLO SVINCOLO DI ARGENTA AL KM 120+238</t>
  </si>
  <si>
    <t>EMIVSRER03</t>
  </si>
  <si>
    <t>F81B04000030001</t>
  </si>
  <si>
    <t>SS.64 "PORRETTANA" - LAVORI DI AMMODERNAMENTO DELLA SS.64 SOGGETTA A MOVIMENTI FRANOSI FRA LA LOCALITA' SILLA (Km 38+470)E MARANO(Km 45+815)1?STRALCIO FRA LA LOCALITA' SILLA (Km 38+470) E CA' DE' LADRI (Km 40+400)</t>
  </si>
  <si>
    <t>EMIVSRER04</t>
  </si>
  <si>
    <t>F81B05000100001</t>
  </si>
  <si>
    <t>SS.9 "VIA EMILIA" - PROLUNGAMENTO DELLA COMPLANARE DI BOLOGNA - TRATTO STAZIONE DI S.LAZZARO - OSTERIA GRANDE DAL KM 22+045 AL KM 31+640 2? LOTTO</t>
  </si>
  <si>
    <t>EMIVSRER05</t>
  </si>
  <si>
    <t>D61B02000060002</t>
  </si>
  <si>
    <t>SS.586 di Val d'Aveto -  Lavori urgenti per la sistemazione della pendice a monte della sede stradale e per la stabilizzazione degli ammassi rocciosi pericolanti al Km 4+600 e per la sistemazione della frana al Km 4+800 (loc. Lagoscuro)</t>
  </si>
  <si>
    <t>EMIVSRER06</t>
  </si>
  <si>
    <t>C53D02000000002</t>
  </si>
  <si>
    <t>SS.513 di Val d'Enza - Rettifica altimetrica della traversa interna dell'abitato di Vetto d'Enza (RE)</t>
  </si>
  <si>
    <t>EMIVSRER07</t>
  </si>
  <si>
    <t>C81B04000380001</t>
  </si>
  <si>
    <t>SS.513 di Val d'Enza - progetto razionalizzazione e ammodernamento variante sottopasso ferroviario a Ciano d'Enza dal Km 25+865 al Km 25+970</t>
  </si>
  <si>
    <t>EMIVSRER08</t>
  </si>
  <si>
    <t>C54E02000060002</t>
  </si>
  <si>
    <t>PROGETTO DI AMPLIAMENTO E RAZIONALIZZAZIONE DELL'INCROCIO TRA LA SP.57 DI VAL DI LONZA E LA SS.513 DI VAL D'ENZA</t>
  </si>
  <si>
    <t>EMIVSRER09</t>
  </si>
  <si>
    <t>C51B02000100002</t>
  </si>
  <si>
    <t>VARIANTE ALLA SP.57 DI VAL DI LONZA - TRATTO VETTO-RAMISETO - RAZIONALIZZAZIONE DEL TRATTO IN COMUNE DI VETTO D'ENZA</t>
  </si>
  <si>
    <t>EMIVSRER10</t>
  </si>
  <si>
    <t>C51B02000080002</t>
  </si>
  <si>
    <t>VARIANTE ALLA SP.57 DI VAL DI LONZA - TRATTO VETTO-RAMISETO - COSTRUZIONE DEL NUOVO PONTE SUL TORRENTE ATTICOLA IN LOCALITA' LATICOLA IN COMUNE DI VETTO D'ENZA</t>
  </si>
  <si>
    <t>EMIVSRER11</t>
  </si>
  <si>
    <t>G11B02000130001</t>
  </si>
  <si>
    <t>EX SS 9 TER "DEL RABBI" - LAVORI PER IL MIGLIORAMENTO DELLA VIABILITA' FRA IL Km 34+000 E IL Km 34+280 IN COMUNE DI PREMILCUORE</t>
  </si>
  <si>
    <t>EMIVSRER12</t>
  </si>
  <si>
    <t>G94E02000000003</t>
  </si>
  <si>
    <t>EX SS 310 "DEL BIDENTE" - AMMODERNAMENTO IN SEDE DEL TRATTO COMPRESO FRA LOCALITA' GUALDO (COMUNE DI MELDOLA) E LOCALITA' PRUGNETO (COMUNE DI CIVITELLA DI ROMAGNA)</t>
  </si>
  <si>
    <t>EMIVSRER13</t>
  </si>
  <si>
    <t>D71B05000010005</t>
  </si>
  <si>
    <t>POTENZIAMENTO VIABILITA' DI ACCESSO NUOVO POLO OSPEDALIERO DEL BASSO FERRARERE - REALIZZAZIONE NUOVO PONTE BACCARINI E DEL PRIMO TRATTO DI CIRCONVALLAZIONE SUD-EST CODIGORO</t>
  </si>
  <si>
    <t>EMIVSRER14</t>
  </si>
  <si>
    <t>J28I04000020002</t>
  </si>
  <si>
    <t>POTENZIAMENTO NUOVA VIABILITA' DI ACCESSO NUOVO POLO OSPEDALIERO BASSO FERRARESE - RETE VIARIA PROVINCIALE - LOTTO A</t>
  </si>
  <si>
    <t>EMIVSRER15</t>
  </si>
  <si>
    <t>D81B03000140006</t>
  </si>
  <si>
    <t>POTENZIAMENTO VIABILITA' DI ACCESSO NUOVO POLO OSPEDALIERO BASSO FERRARESE - REALIZZAZIONE NUOVO PONTE SAN PIETRO</t>
  </si>
  <si>
    <t>EMIVSRER16</t>
  </si>
  <si>
    <t>J26G01000010002</t>
  </si>
  <si>
    <t>VIABILITA' PROVINCIALE DI ACCESSO AL NUOVO POLO OSPEDALIERO BASSO FERRARESE - VALLE OPPIO</t>
  </si>
  <si>
    <t>EMIVSRER17</t>
  </si>
  <si>
    <t>J28I03000020002</t>
  </si>
  <si>
    <t>POTENZIAMENTO NUOVA VIABILITA' DI ACCESSO NUOVO POLO OSPEDALIERO BASSO FERRARESE - RETE VIARIA PROVINCIALE - LOTTO B</t>
  </si>
  <si>
    <t>EMIVSRER18</t>
  </si>
  <si>
    <t>J26G02000010002</t>
  </si>
  <si>
    <t>POTENZIAMENTO NUOVA VIABILITA' DI ACCESSO NUOVO POLO OSPEDALIERO BASSO FERRARESE - RETE VIARIA PROVINCIALE - LOTTO C</t>
  </si>
  <si>
    <t>EMIVSRER19</t>
  </si>
  <si>
    <t>J26G02000020002</t>
  </si>
  <si>
    <t>POTENZIAMENTO NUOVA VIABILITA' DI ACCESSO NUOVO POLO OSPEDALIERO BASSO FERRARESE - RETE VIARIA PROVINCIALE - LOTTO D</t>
  </si>
  <si>
    <t>EMIVSRER20</t>
  </si>
  <si>
    <t>E97H03000060005</t>
  </si>
  <si>
    <t>CATTOLICA-MORCIANO-SAN MARINO - 1^ STRALCIO: REALIZZAZIONE DI NUOVO SVINCOLO A ROTATORIA PER COLLEGAMENTO USCITA CASELLO A14 E SP17</t>
  </si>
  <si>
    <t>EMIVSRER21</t>
  </si>
  <si>
    <t>D91B00000300004</t>
  </si>
  <si>
    <t>VARIANTE SP 255 A S. MATTEO DELLA DECIMA</t>
  </si>
  <si>
    <t>EMIVSRER22</t>
  </si>
  <si>
    <t>F71B05000190009</t>
  </si>
  <si>
    <t>TANGENZIALE DI CREVALCORE - STRALCIO 1 - TANGENZIALE EST</t>
  </si>
  <si>
    <t>EMIVSRER23</t>
  </si>
  <si>
    <t>J13D02000000002</t>
  </si>
  <si>
    <t>LAVORI URGENTI DI CONSOLIDAMENTO SCARPATE STRADALI LUNGO LA EX SS 254 IN CORRISPONDENZA DELLE SALINE DI CERVIA</t>
  </si>
  <si>
    <t>EMIVSRER24</t>
  </si>
  <si>
    <t>D67H03000050005</t>
  </si>
  <si>
    <t>EX SS 10 PADANA INFERIORE - LAVORI DI MANUTENZIONE STRAORDINARIA PER TRATTAMENTO ANTICORROSIVO E RIPRISTINO STRUTTURALE DEL PONTE SUL FIUME PO ALLA PROGRESSIVA KM 216+509</t>
  </si>
  <si>
    <t>EMIVSRER25</t>
  </si>
  <si>
    <t>D67H02000420002</t>
  </si>
  <si>
    <t>EX SS 588 DEI DUE PONTI - LAVORI DI RIPRISTINO, CONSOLIDAMENTO E RAFFORZAMENTO DEL CORPO STRADALE TRA LE PROGRESSIVE 9+400 E 12+500</t>
  </si>
  <si>
    <t>EMIVSRER26</t>
  </si>
  <si>
    <t>D63D02000010002</t>
  </si>
  <si>
    <t>EX SS 10 PADANA INFERIORE (EST) - LAVORI DI RIFACIMENTO ED ALLARGAMENTO DEL PONTE SUL TORRENTE NURE IN LOCALITA' RONCAGLIA (COMUNE DI PIACENZA)</t>
  </si>
  <si>
    <t>EMIVSRER27</t>
  </si>
  <si>
    <t>8200313387</t>
  </si>
  <si>
    <t>EX SS 255 DI S. MATTEO DECIMA - MIGLIORAMENTO DELLA SICUREZZA AL SISTEMA DI ACCESSO AL COMUNE DI MODENA. NUOVO COLLEGAMENTO DELLA TANGENZIALE PASTERNAK CON LA EX SS N. 255</t>
  </si>
  <si>
    <t>EMIVSRER28</t>
  </si>
  <si>
    <t>C81B03000260009</t>
  </si>
  <si>
    <t>SP 67/EX SS 358 DI CASTELNOVO - COLLEGAMENTO DALLA VARIANTE DI CAMPEGINE A S. ANNA DI POVIGLIO - STRALCIO 1</t>
  </si>
  <si>
    <t>EMIVSRER29</t>
  </si>
  <si>
    <t>D61B02000030002</t>
  </si>
  <si>
    <t>SISTEMA PEDEMONTANO - RIQUALIFICAZIONE E MESSA IN SICUREZZA FUNZIONALE DELLA VIABILITA' D'INNESTO LUNGO LA SP 28 DI GOSSOLENGO</t>
  </si>
  <si>
    <t>EMIVSRER30</t>
  </si>
  <si>
    <t>C51B03000280002</t>
  </si>
  <si>
    <t>EX SS 63 DEL VALICO DEL CERRETO - VARIANTE ALL'ABITATO DI SESSO - STRALCIO 1 TRATTO NORD</t>
  </si>
  <si>
    <t>EMIVSRER31</t>
  </si>
  <si>
    <t>C51B02000090006</t>
  </si>
  <si>
    <t>INTERVENTI DI MESSA IN SICUREZZA DELLA RETE STRADALE DI INTERESSE REGIONALE (1^ LOTTO) - STRALCIO 2 (INTERVENTI DI MESSA IN SICUREZZA DELLA RETE DI BASE DEL PRIT)</t>
  </si>
  <si>
    <t>EMIVSRER32</t>
  </si>
  <si>
    <t>C91B02000110006</t>
  </si>
  <si>
    <t>INTERVENTI DI MESSA IN SICUREZZA DELLA RETE STRADALE DI INTERESSE REGIONALE (1^ LOTTO) - STRALCIO 1 (INTERVENTI DI MESSA IN SICUREZZA DELLA RETE EX STATALE)</t>
  </si>
  <si>
    <t>EMIVSRER33</t>
  </si>
  <si>
    <t>C51B03000270009</t>
  </si>
  <si>
    <t>INTERVENTI DI MESSA IN SICUREZZA DELLA RETE STRADALE DI INTERESSE REGIONALE (1^ LOTTO) - STRALCIO 3 (INTERVENTI DI MESSA IN SICUREZZA DELLA RETE DI ADDUZIONE AL SISTEMA EX STATALE)</t>
  </si>
  <si>
    <t>EMIVSRER34</t>
  </si>
  <si>
    <t>C41B02000010002</t>
  </si>
  <si>
    <t>INTERVENTI DI MESSA IN SICUREZZA DELLA RETE STRADALE DI INTERESSE REGIONALE (1^ LOTTO) - STRALCIO 4 (INTERVENTI DI MESSA IN SICUREZZA DELLA  EX SS 486)</t>
  </si>
  <si>
    <t>EMIVSRER35</t>
  </si>
  <si>
    <t>C17H03000240002</t>
  </si>
  <si>
    <t>EX SS 468 DI CORREGGIO: RAZIONALIZZAZIONE DEL COLLEGAMENTO CARPI-CORREGGIO: TRATTO REGGIANO</t>
  </si>
  <si>
    <t>EMIVSRER36</t>
  </si>
  <si>
    <t>I57H03000190009</t>
  </si>
  <si>
    <t>SP 65 DELLA FUTA - STRALCIO C - MESSA IN SICUREZZA BRETELLA DI MONGHIDORO</t>
  </si>
  <si>
    <t>EMIVSRER37</t>
  </si>
  <si>
    <t>E97H02000010004</t>
  </si>
  <si>
    <t>RAZIONALIZZAZIONE E MESSA IN SICUREZZA DEL TRATTO DELLA EX SS 258 IN LOCALITA' VILLA VERUCCHIO - 1^ STRALCIO: ROTATORIA VIA TENUTA</t>
  </si>
  <si>
    <t>EMIVSRER38</t>
  </si>
  <si>
    <t>G91B04000180002</t>
  </si>
  <si>
    <t>SS 569 SVINCOLO PEDEMONTANA - V. CANALETTO - V. GHIAROLA VECCHIA</t>
  </si>
  <si>
    <t>EMIVSRER39</t>
  </si>
  <si>
    <t>D36G04000000006</t>
  </si>
  <si>
    <t>REALIZZAZIONE DI UNA STRADA DI COLLEGAMENTO TRA LA SS16 E L'ATTUALE CAVALCAFERROVIA SU VIA PROVINCIALE DELLE ANIME E TRA LA STRADA PROVINCIALE PER CONA FINO ALLA SP 68 A NORD DELL'ABITATO DI PORTOMAGGIORE (SS 495 DI CODIGORO)</t>
  </si>
  <si>
    <t>EMIVSRER40</t>
  </si>
  <si>
    <t>J26G02000030002</t>
  </si>
  <si>
    <t>EX SS 496 VIRGILIANA VARIANTE ALLA STATALE A VIGARANO PIEVE "RONDONABILE"</t>
  </si>
  <si>
    <t>EMIVSRER41</t>
  </si>
  <si>
    <t>G64E02000050005</t>
  </si>
  <si>
    <t>SP 325 RIQUALIFICAZIONE E MESSA IN SICUREZZA MANUFATTI</t>
  </si>
  <si>
    <t>EMIVSRER42</t>
  </si>
  <si>
    <t>G84E02000100006</t>
  </si>
  <si>
    <t>SP 65 DELLA FUTA - MESSA IN SICUREZZA - STRALCIO B - MANUFATTI IN COMUNE DI PIANORO</t>
  </si>
  <si>
    <t>EMIVSRER43</t>
  </si>
  <si>
    <t>J26G02000040002</t>
  </si>
  <si>
    <t>CISPADANA 2^ LOTTO  2^ STRALCIO</t>
  </si>
  <si>
    <t>EMIVSRER44</t>
  </si>
  <si>
    <t>J11B02000710002</t>
  </si>
  <si>
    <t>SISTEMAZIONE INTERSEZIONE FRA LA EX SS 71 BIS E LA SS 16 IN LOCALITA' PINARELLA AI FINI DELLA SICUREZZA</t>
  </si>
  <si>
    <t>EMIVSRER45</t>
  </si>
  <si>
    <t>E97H02000020002</t>
  </si>
  <si>
    <t>PORTA DI ACCESSO A RIMINI - ROTATORIA PROVVISORIA (LAVORI DI SPERIMENTAZIONE E PREPARAZIONE DELLA ROTATORIA SOTTO IL CAVALCAVIA DELLA SS 16 - ROTATORIA DI INNESTO EX SS 258/SS 16)</t>
  </si>
  <si>
    <t>EMIVSRER46</t>
  </si>
  <si>
    <t>PORTA DI ACCESSO A RIMINI  (LAVORI A MONTE DELLA SS 16 - LAVORI A VALLE DELLA SS 16 ROTATORIA DI INNESTO EX SS 258/SS 16)</t>
  </si>
  <si>
    <t>EMIVSRER47</t>
  </si>
  <si>
    <t>G91B04000190002</t>
  </si>
  <si>
    <t>SP 13/SP 413 ROTATORIA SAN PANCRAZIO - PRIMO STRALCIO</t>
  </si>
  <si>
    <t>EMIVSRER48a</t>
  </si>
  <si>
    <t>D36G03000230002</t>
  </si>
  <si>
    <t>VIABILITA' SUD DI FIDENZA: COLLEGAMENTO TRA SS 9 EMILIA E EX SS 359 DI SALSOMAGGIORE, 1^ FASE 1° STRALCIO</t>
  </si>
  <si>
    <t>EMIVSRER48b</t>
  </si>
  <si>
    <t>VIABILITA' SUD DI FIDENZA: COLLEGAMENTO TRA SS 9 EMILIA E EX SS 359 DI SALSOMAGGIORE, 1^ FASE 2° STRALCIO</t>
  </si>
  <si>
    <t>EMIVSRER48c</t>
  </si>
  <si>
    <t>B56G09000030006</t>
  </si>
  <si>
    <t>VIABILITA' SUD DI FIDENZA: COLLEGAMENTO TRA SS 9 EMILIA E EX SS 359 DI SALSOMAGGIORE, 1^ FASE 3° STRALCIO</t>
  </si>
  <si>
    <t>EMIVSRER49</t>
  </si>
  <si>
    <t>G71B03000030009</t>
  </si>
  <si>
    <t>SS 310 "DEL BIDENTE" - INTERVENTO DI ADEGUAMENTO DELLA SEDE STRADALE AL V CNR CON TRATTI IN VARIANTE: TRATTO COMPRESO FRA VIA DECIO RAGGI E LOCALITA' PARA</t>
  </si>
  <si>
    <t>EMIVSRER50</t>
  </si>
  <si>
    <t>G84E02000110005</t>
  </si>
  <si>
    <t>SP 65 DELLA FUTA - STRALCIO A - FONDOVALLE SAVENA</t>
  </si>
  <si>
    <t>EMIVSRER51a</t>
  </si>
  <si>
    <t>J26G02000050002</t>
  </si>
  <si>
    <t>ADEGUAMENTO DELLA VIABILITA' A SUD-EST DI FERRARA PER IL NUOVO OSPEDALE IN LOCALITA' CONA - Lotto A</t>
  </si>
  <si>
    <t>EMIVSRER51b</t>
  </si>
  <si>
    <t>ADEGUAMENTO DELLA VIABILITA' A SUD-EST DI FERRARA PER IL NUOVO OSPEDALE IN LOCALITA' CONA - Lotto B</t>
  </si>
  <si>
    <t>EMIVSRER52</t>
  </si>
  <si>
    <t>G81B02000030005</t>
  </si>
  <si>
    <t>SP 85 "FONDOVALLE RUBICONE" - AMMODERNAMENTO SEDE STRADALE E PONTE FELLONICHE</t>
  </si>
  <si>
    <t>EMIVSRER53</t>
  </si>
  <si>
    <t>D64E02000000002</t>
  </si>
  <si>
    <t>SISTEMA PEDEMONTANO - RIQUALIFICAZIONE E MESSA IN SICUREZZA DELLA VIABILITA' DI COLLEGAMENTO FRA LA PEDEMONTANA E LA SS 9 EMILIA PRESSO FIORENZUOLA D'ARDA</t>
  </si>
  <si>
    <t>EMIVSRER54</t>
  </si>
  <si>
    <t>G91B04000160002</t>
  </si>
  <si>
    <t>PONTE SUL TORRENTE TIEPIDO IN LOCALITA' POZZA</t>
  </si>
  <si>
    <t>EMIVSRER55</t>
  </si>
  <si>
    <t>G84E03000130002</t>
  </si>
  <si>
    <t>S.P. "SELICE-MONTANARA": RIQUALIFICAZIONE E MESSA IN SICUREZZA TRATTO DA CASELLO A14 A S.P. 253</t>
  </si>
  <si>
    <t>EMIVSRER56</t>
  </si>
  <si>
    <t>G94E02000090002</t>
  </si>
  <si>
    <t>SP 253 MESSA IN SICUREZZA INCROCI - STRALCIO A: NIBBIO (SP28/SP253)</t>
  </si>
  <si>
    <t>EMIVSRER57</t>
  </si>
  <si>
    <t>C51B03000290002</t>
  </si>
  <si>
    <t>EX SS 468 DI CORREGGIO - VARIANTE FRA GAVASSA E LA TANGENZIALE DI REGGIO EMILIA</t>
  </si>
  <si>
    <t>EMIVSRER58</t>
  </si>
  <si>
    <t>G24E02000010009</t>
  </si>
  <si>
    <t>SP 7 CERVESE (EX SS71 BIS) - AMMODERNAMENTO E ADEGUAMENTO SEDE STRADALE AL V CNR: TRATTO PIOPPA CON PROVINCIA DI RAVENNA</t>
  </si>
  <si>
    <t>EMIVSRER59a</t>
  </si>
  <si>
    <t>DD39714</t>
  </si>
  <si>
    <t>RAZIONALIZZAZIONE E MESSA IN SICUREZZA DEL TRATTO DELLA EX SS 258 IN LOCALITA' VILLA VERUCCHIO - 2^  STRALCIO 1° LOTTO SISTEMAZIONE MARCIAPIEDI DI VIA CASALE</t>
  </si>
  <si>
    <t>EMIVSRER59b</t>
  </si>
  <si>
    <t>D21B03000230004</t>
  </si>
  <si>
    <t>RAZIONALIZZAZIONE E MESSA IN SICUREZZA DEL TRATTO DELLA EX SS 258 IN LOCALITA' VILLA VERUCCHIO - 2^  STRALCIO, 2° LOTTO - ROTATORIA VIA BANFI</t>
  </si>
  <si>
    <t>EMIVSRER59c</t>
  </si>
  <si>
    <t>D21B03000230017</t>
  </si>
  <si>
    <t>RAZIONALIZZAZIONE E MESSA IN SICUREZZA DEL TRATTO DELLA EX SS 258 IN LOCALITA' VILLA VERUCCHIO - 2^  STRALCIO, 3° LOTTO - COMPLETAMENTO ROTATORIA VIA BANFI</t>
  </si>
  <si>
    <t>EMIVSRER60</t>
  </si>
  <si>
    <t>D61B02000050002</t>
  </si>
  <si>
    <t>EX SS 654 DI VALNURE - VARIANTE PER LA RIORGANIZZAZIONE E LA MESSA IN SICUREZZA DELL'INTERSEZIONE CON LA TANGENZIALE DI PIACENZA</t>
  </si>
  <si>
    <t>EMIVSRER61</t>
  </si>
  <si>
    <t>C11B03000140009</t>
  </si>
  <si>
    <t>SISTEMA PEDEMONTANO - EX SS 513 DI VAL D'ENZA - COLLEGAMENTO ASSE VAL D'ENZA CON EX SS 513 (COMUNE DI S. POLO) E LA PEDEMONTANA</t>
  </si>
  <si>
    <t>EMIVSRER62</t>
  </si>
  <si>
    <t>C81B03000270009</t>
  </si>
  <si>
    <t>SP 67/EX SS 358 DI CASTELNOVO - COLLEGAMENTO DALLA VARIANTE DI CAMPEGINE A S. ANNA DI POVIGLIO - STRALCIO 2</t>
  </si>
  <si>
    <t>EMIVSRER63</t>
  </si>
  <si>
    <t>G24E02000010012</t>
  </si>
  <si>
    <t>EMIVSRER64</t>
  </si>
  <si>
    <t>D51B02000080006</t>
  </si>
  <si>
    <t>SP 13/SP 413 ROTATORIA SAN PANCRAZIO - SECONDO STRALCIO</t>
  </si>
  <si>
    <t>EMIVTBOO1</t>
  </si>
  <si>
    <t>C68E04000000002</t>
  </si>
  <si>
    <t>Consolidamento di tratti stradali esistenti, realizzazione di nuovi tratti e di raccordo e rotonda alla viabilita' esistente per la formazione di una infrastruttura viaria a servizio della dislocazione di servizi tecnologico-manutentivi del Comune e della</t>
  </si>
  <si>
    <t>EMIVTFE01</t>
  </si>
  <si>
    <t>E11B03000110005</t>
  </si>
  <si>
    <t>Costruzione di rotatoria fra Via Wagner e Via Fabbri di Ferrara</t>
  </si>
  <si>
    <t>EMIVTFE02A</t>
  </si>
  <si>
    <t>J97H03000690011</t>
  </si>
  <si>
    <t>Lavori di manutenzione straordinaria sede stradale Cesta-Cologna- Manutenzione straordinaria strade : Vie in Coccanile</t>
  </si>
  <si>
    <t>EMIVTFE02B</t>
  </si>
  <si>
    <t>J97H03000690021</t>
  </si>
  <si>
    <t>Lavori di manutenzione straordinaria sede stradale Cesta-Cologna- Costruzione nuova condotta fognaria per captazione acque meteoriche</t>
  </si>
  <si>
    <t>EMIVTFE02C</t>
  </si>
  <si>
    <t>J97H03000690031</t>
  </si>
  <si>
    <t>Lavori di manutenzione straordinaria sede stradale Cesta-Cologna- Assetto urbano 2° stralcio</t>
  </si>
  <si>
    <t>EMIVTFE03</t>
  </si>
  <si>
    <t>J97H03000700001</t>
  </si>
  <si>
    <t>Lavori di manutenzione straordinaria viabilita' frazioni: Via Casal del Lupo (Sabbioncello-S.Vittore), Via Lanternazza e Zaffo (Brazzolo), Via Cimitero (Fossalta)</t>
  </si>
  <si>
    <t>EMIVTFE04</t>
  </si>
  <si>
    <t>E97H03000310001</t>
  </si>
  <si>
    <t>Manutenzione straordinaria Via Mulinetto - Brazzolo</t>
  </si>
  <si>
    <t>EMIVTFE06</t>
  </si>
  <si>
    <t>E97H03000320001</t>
  </si>
  <si>
    <t>Lavori di realizzazione Progetto urbano Coccanile - Cesta</t>
  </si>
  <si>
    <t>EMIVTFE07</t>
  </si>
  <si>
    <t>E97H03000330001</t>
  </si>
  <si>
    <t>Interventi infrastrutturali frazioni del Comune di Copparo</t>
  </si>
  <si>
    <t>EMIVTFE08</t>
  </si>
  <si>
    <t>E91B03000000001</t>
  </si>
  <si>
    <t>Comune di Copparo: urbanizzazione aree produttive - Via Primicello (nuova viabilita' per estendimento area produttiva)</t>
  </si>
  <si>
    <t>EMIVTFE11</t>
  </si>
  <si>
    <t>E84E03000040001</t>
  </si>
  <si>
    <t>Ristrutturazione delle principali opere di urbanizzazione del centro abitato - Viabilita'</t>
  </si>
  <si>
    <t>EMIVTFE12</t>
  </si>
  <si>
    <t>D41B04000120001</t>
  </si>
  <si>
    <t>Costruzione di pista ciclabile finalizzata alla mobilita' sostenibile nei centri abitati del Comune di Berra</t>
  </si>
  <si>
    <t>EMIVTRA01</t>
  </si>
  <si>
    <t>E71B03000010008</t>
  </si>
  <si>
    <t>Realizzazione interventi idonei a regolare la velocita' - Impianto semaforico centro storico di Fognano</t>
  </si>
  <si>
    <t>EMIVTRA02</t>
  </si>
  <si>
    <t>E81B03000100005</t>
  </si>
  <si>
    <t>Costruzione di rotatoria nell'intersezione fra Via Romea nord e Via E.Mattei di Ravenna</t>
  </si>
  <si>
    <t>EMIVTRE01/A</t>
  </si>
  <si>
    <t>E67H03000100001</t>
  </si>
  <si>
    <t>EMIVTRE01/B</t>
  </si>
  <si>
    <t>E67H03000110001</t>
  </si>
  <si>
    <t>EMIVTRE01/C</t>
  </si>
  <si>
    <t>E67H03000120001</t>
  </si>
  <si>
    <t>Riqualificazione e messa in sicurezza infrastrutture viarie nel Comune di Castelnovo ne¿ Monti - Riqualificazione urbana</t>
  </si>
  <si>
    <t>EMIVTRE01/D</t>
  </si>
  <si>
    <t>E67H03000130001</t>
  </si>
  <si>
    <t>Riqualificazione e messa in sicurezza infrastrutture viarie nel Comune di Castelnovo ne¿ Monti - Rifacimento manto stradale delle frazioni.</t>
  </si>
  <si>
    <t>EMIVUAU01</t>
  </si>
  <si>
    <t>H94E96000020007</t>
  </si>
  <si>
    <t>ADEGUAMENTO DEL TRATTO DI ATTRAVERSAMENTO APPENNINICO TRA SASSO MARCONI E BARBERINO DI MUGELLO.TRATTO SASSO MARCONI - LA QUERCIA  (LOTTO 1)</t>
  </si>
  <si>
    <t>EMIVUAU02</t>
  </si>
  <si>
    <t>H94E96000030007</t>
  </si>
  <si>
    <t>ADEGUAMENTO DEL TRATTO DI ATTRAVERSAMENTO APPENNINICO TRA SASSO MARCONI E BARBERINO DI MUGELLO.TRATTA SASSO MARCONI-LA QUERCIA  (LOTTO 2)</t>
  </si>
  <si>
    <t>EMIVUAU03</t>
  </si>
  <si>
    <t>H24E96000010007</t>
  </si>
  <si>
    <t>ADEGUAMENTO DEL TRATTO DI ATTRAVERSAMENTO APPENNINICO TRA SASSO MARCONI E BARBERINO DI MUGELLO. TRATTA SASSO MARCONI - LA QUERCIA (LOTTO 3)</t>
  </si>
  <si>
    <t>EMIVUAU04</t>
  </si>
  <si>
    <t>H24E96000020007</t>
  </si>
  <si>
    <t>ADEGUAMENTO DEL TRATTO DI ATTRAVERSAMENTO APPENNINICO TRA SASSO MARCONI E BARBERINO DI MUGELLO. TRATTA SASSO MARCONI - LAQUERCIA (LOTTO 4)</t>
  </si>
  <si>
    <t>EMIVUAU05</t>
  </si>
  <si>
    <t>H31B96000000007</t>
  </si>
  <si>
    <t>ADEGUAMENTO DEL TRATTO DI ATTRAVERSAMENTO APPENNINICO TRA SASSO MARCONI E BARBERINO DI MUGELLO. TRATTO LA QUERCIA - LAGARO  (LOTTO 5a)</t>
  </si>
  <si>
    <t>EMIVUAU06</t>
  </si>
  <si>
    <t>H51B96000020007</t>
  </si>
  <si>
    <t>ADEGUAMENTO DEL TRATTO DI ATTRAVERSAMENTO APPENNINICO TRA SASSO MARCONI E BARBERINO DI MUGELLO. TRATTO LA QUERCIA - LAGARO  (LOTTO 5b)</t>
  </si>
  <si>
    <t>EMIVUAU07a</t>
  </si>
  <si>
    <t>H41B96000030007</t>
  </si>
  <si>
    <t>ADEGUAMENTO DEL TRATTO DI ATTRAVERSAMENTO APPENNINICO TRA SASSO MARCONI E BARBERINO DI MUGELLO. TRATTO LAGARO - BADIA NUOVA  (LOTTI 6-7)</t>
  </si>
  <si>
    <t>EMIVUAU07b</t>
  </si>
  <si>
    <t>H81B96000000008</t>
  </si>
  <si>
    <t>ADEGUAMENTO DEL TRATTO DI ATTRAVERSAMENTO APPENNINICO TRA SASSO MARCONI E BARBERINO DI MUGELLO. TRATTO LAGARO - BADIA NUOVA  (LOTTO 8)</t>
  </si>
  <si>
    <t>EMIVUAU08</t>
  </si>
  <si>
    <t>ADEGUAMENTO DEL TRATTO DI ATTRAVERSAMENTO APPENNINICO TRA SASSO MARCONI E BARBERINO DI MUGELLO.GALLERIA DI BASE (LOTTI 9-10-11)</t>
  </si>
  <si>
    <t>EMIVUAU09</t>
  </si>
  <si>
    <t>H74E00000040007</t>
  </si>
  <si>
    <t>AMPLIAMENTO ALLA QUARTA  CORSIA  NEL TRATTO MODENA BRENNERO (A22 ) - BOLOGNA BORGO PANIGALE (A14)  DAL KM 155+693,70 AL KM 187+321. LOTTO 1A - DAL KM 155+693,70 AL KM 160+600</t>
  </si>
  <si>
    <t>EMIVUAU10</t>
  </si>
  <si>
    <t>DD39580</t>
  </si>
  <si>
    <t>AMPLIAMENTO ALLA QUARTA  CORSIA  NEL TRATTO MODENA BRENNERO (A22 ) - BOLOGNA BORGO PANIGALE (A14)  DAL KM 155+693,70 AL KM 187+321. LOTTO 1B - DAL KM 160+600 AL KM 165+800</t>
  </si>
  <si>
    <t>EMIVUAU11</t>
  </si>
  <si>
    <t>H44E00000010007</t>
  </si>
  <si>
    <t>AMPLIAMENTO ALLA QUARTA  CORSIA  NEL TRATTO MODENA BRENNERO (A22 ) - BOLOGNA BORGO PANIGALE (A14)  DAL KM 155+693,70 AL KM 187+321. LOTTO 2 - DAL KM 165+800 AL KM 174+217</t>
  </si>
  <si>
    <t>EMIVUAU12</t>
  </si>
  <si>
    <t>H74E00000050007</t>
  </si>
  <si>
    <t>AMPLIAMENTO ALLA QUARTA  CORSIA  NEL TRATTO MODENA BRENNERO (A22 ) - BOLOGNA BORGO PANIGALE (A14)  DAL KM 155+693,70 AL KM 187+321. LOTTO 3 - DAL KM 174+217 AL KM 187+321</t>
  </si>
  <si>
    <t>EMIVUAU13</t>
  </si>
  <si>
    <t>H84E00000040007</t>
  </si>
  <si>
    <t>TRATTO CASALECCHIO DI RENO-SASSO MARCONI PROGETTO PER L'AMPLIAMENTO ALLA TERZA CORSIA DALLA PROGR KM 195+400 ALLA PROGR KM 199+250</t>
  </si>
  <si>
    <t>EMIVUBO02Va</t>
  </si>
  <si>
    <t>D54E02000040001</t>
  </si>
  <si>
    <t>Viabilità comunale finalizzata alla messa in sicurezza del tratto urbano della S.P. "Madolma" e accessibilità al nuovo ospedale di Porretta Terme. Opere di completamento e finitura. Lavori per la messa in sicurezza di Via Luigi Zagnoli - I stralcio funzio</t>
  </si>
  <si>
    <t>EMIVUBO02Vb</t>
  </si>
  <si>
    <t>D54E03000170001</t>
  </si>
  <si>
    <t>Viabilità comunale finalizzata alla messa in sicurezza del tratto urbano della S.P. "Madolma" e accessibilità al nuovo ospedale di Porretta Terme. Opere di completamento e finitura. Lavori per la messa in sicurezza di Via Luigi Zagnoli - II stralcio</t>
  </si>
  <si>
    <t>EMIVUBO02Vc</t>
  </si>
  <si>
    <t>D51B05000290001</t>
  </si>
  <si>
    <t>Viabilità comunale finalizzata alla messa in sicurezza del tratto urbano della S.P. "Madolma" e accessibilità al nuovo ospedale di Porretta Terme. Opere di completamento e finitura. Lavori per la costruzione della strada di accesso al nuovo comparto osped</t>
  </si>
  <si>
    <t>EMIVUBO02Vd</t>
  </si>
  <si>
    <t>D56F0500004001</t>
  </si>
  <si>
    <t>Viabilità comunale finalizzata alla messa in sicurezza del tratto urbano della S.P. "Madolma" e accessibilità al nuovo ospedale di Porretta Terme. Opere di completamento e finitura. Lavori per la messa in sicurezza della Strada Provinciale Madolma - Via P</t>
  </si>
  <si>
    <t>EMIVUBOO1/V</t>
  </si>
  <si>
    <t>D51B03000260001</t>
  </si>
  <si>
    <t>Viabilità comunale finalizzata alla messa in sicurezza del tratto urbano della S.P. "Madolma" e accessibilità nuovo ospedale di Porretta terme. 1° stralcio :costruzione della strada di accesso al nuovo  comparto ospedaliero e residenziale in località Caro</t>
  </si>
  <si>
    <t>EMIVUFC01/V</t>
  </si>
  <si>
    <t>G54E05000010001</t>
  </si>
  <si>
    <t>Ex S.S. 71 "Umbro Casentinese". Riqualificazione  del tratto compreso fra l'innesto con la S.P. 137 "Tiberina" ed il "Passo dei Mandrioli"</t>
  </si>
  <si>
    <t>EMIVUFC02/V</t>
  </si>
  <si>
    <t>G24E05000010001</t>
  </si>
  <si>
    <t>EX S.S. 310 "del Bidente". Riqualificazione del tratto compreso fra le località "Corniolo" e "Campigna"</t>
  </si>
  <si>
    <t>EMIVUFE01/V</t>
  </si>
  <si>
    <t>C37H04000180004</t>
  </si>
  <si>
    <t>Manutenzione straordinaria e messa in sicurezza  viabilità aree Ob. 2 "Basso Argentano". Primo stralcio</t>
  </si>
  <si>
    <t>EMIVUFE02Va</t>
  </si>
  <si>
    <t>C37H05000660001</t>
  </si>
  <si>
    <t>Manutenzione straordinaria e messa in sicurezza viabilità aree Ob.2 "Basso Argentano". Secondo stralcio - Lotto 1</t>
  </si>
  <si>
    <t>EMIVUFE02Vb</t>
  </si>
  <si>
    <t>C37H05000660011</t>
  </si>
  <si>
    <t>Manutenzione straordinaria e messa in sicurezza viabilità aree Ob.2 "Basso Argentano". Secondo stralcio - Lotto 2</t>
  </si>
  <si>
    <t>EMIVUFE03/V</t>
  </si>
  <si>
    <t>C37H05000030001</t>
  </si>
  <si>
    <t>Manutenzione straordinaria e messa in sicurezza viabilità aree Ob.2 "Basso Argentano". Terzo stralcio.</t>
  </si>
  <si>
    <t>EMIVUFE04/V</t>
  </si>
  <si>
    <t>C33D04000020004</t>
  </si>
  <si>
    <t>Rifacimento ponte stradale scolo Parata - via Gorizia in Bando - Argenta</t>
  </si>
  <si>
    <t>EMIVUFE05/V</t>
  </si>
  <si>
    <t>J97H05000020001</t>
  </si>
  <si>
    <t>Messa in sicurezza viabilità rurale aree Ob.2. Comuni di Copparo, Formignano, Tresigallo</t>
  </si>
  <si>
    <t>EMIVUFE06/V</t>
  </si>
  <si>
    <t>Potenziamento della  viabilità di accesso al nuovo Polo ospedaliero del  Basso Ferrarese - Lotto A - Opere di completamento</t>
  </si>
  <si>
    <t>EMIVUFE07/V</t>
  </si>
  <si>
    <t>Potenziamento della  viabilità di accesso al nuovo Polo ospedaliero del  Basso Ferrarese - Lotto B - Opere di completamento</t>
  </si>
  <si>
    <t>EMIVURA01/V</t>
  </si>
  <si>
    <t>C31B04000230002</t>
  </si>
  <si>
    <t>Circonvallazione Nord - Via Romea Nord/Via delle Industrie - (4°stralcio)</t>
  </si>
  <si>
    <t>EMIVVTAI01</t>
  </si>
  <si>
    <t>G11B03000250002</t>
  </si>
  <si>
    <t>RAZIONALIZZAZIONE E MESSA IN SICUREZZA DELLA EX SS 9 TER DEL RABBI IN LOCALITA' PONTE FANTELLA</t>
  </si>
  <si>
    <t>EMIVVTAI02</t>
  </si>
  <si>
    <t>B71B06000530002</t>
  </si>
  <si>
    <t>LAVORI DI COLLEGAMENTO VIA FERRARESI CON TANGENZIALE OVEST</t>
  </si>
  <si>
    <t>EMIVXSAI01a</t>
  </si>
  <si>
    <t>G97H07000460003</t>
  </si>
  <si>
    <t>MESSA IN SICUREZZA DELLA SP N.4 "DEL BIDENTE" NEI COMUNI DI GALEATA E SANTA SOFIA E DEI CENTRI ABITATI DI GALEATA, PIANETTO E SANTA  SOFIA - I STRALCIO</t>
  </si>
  <si>
    <t>EMIVXSAI01b</t>
  </si>
  <si>
    <t>MESSA IN SICUREZZA DELLA SP N.4 "DEL BIDENTE" NEI COMUNI DI GALEATA E SANTA SOFIA E DEI CENTRI ABITATI DI GALEATA, PIANETTO E SANTA SOFIA - STRALCIO II</t>
  </si>
  <si>
    <t>EMIVXSAI02</t>
  </si>
  <si>
    <t>G44E06000170002</t>
  </si>
  <si>
    <t>S.P. 40 BADIA-S.PAOLA: ADEGUAMENTO E MESSA IN SICUREZZA DEL TRATTO CENTO - SANTA PAOLA - FONDO VALLE RUBICONE IN COMUNE DI RONCOFREDDO</t>
  </si>
  <si>
    <t>EMIVXSAI03</t>
  </si>
  <si>
    <t>C61B07000100002</t>
  </si>
  <si>
    <t>ASSE VAL D'ENZA: VARIANTE ALLA SP513R IN COMUNE DI CANOSSA - PRIMO STRALCIO TRATTO DA RIO VICO A VIA CARBONIZZO</t>
  </si>
  <si>
    <t>EMIVXSAI04</t>
  </si>
  <si>
    <t>D37H07000050005</t>
  </si>
  <si>
    <t>INTERVENTO DI MIGLIORAMENTO E RETTIFICA STRADALE IN LOCALITA' PONTE GROPPO SULLA SP665R MASSESE.</t>
  </si>
  <si>
    <t>EMIVXSAI05a</t>
  </si>
  <si>
    <t>H51B08000070002</t>
  </si>
  <si>
    <t>OPERE DI MESSA IN SICUREZZA DEL COLLEGAMENTO FRA LA STRADA STATALE N. 45 DI VAL TREBBIA E L'ABITATO DI TRAVO - LOTTO 1</t>
  </si>
  <si>
    <t>EMIVXSAI05b</t>
  </si>
  <si>
    <t>H51B08000080002</t>
  </si>
  <si>
    <t>OPERE DI MESSA IN SICUREZZA DEL COLLEGAMENTO FRA LA STRADA STATALE N. 45 DI VAL TREBBIA E L'ABITATO DI TRAVO - LOTTO 2</t>
  </si>
  <si>
    <t>EMIVXSAI05c</t>
  </si>
  <si>
    <t>H51B08000090002</t>
  </si>
  <si>
    <t>OPERE DI MESSA IN SICUREZZA DEL COLLEGAMENTO FRA LA STRADA STATALE N. 45 DI VAL TREBBIA E L'ABITATO DI TRAVO - LOTTO 3</t>
  </si>
  <si>
    <t>EMIVXSAI06</t>
  </si>
  <si>
    <t>G57H08000900001</t>
  </si>
  <si>
    <t>EX SS.324 RIQUALIFICAZIONE ED ADEGUAMENTO NORMATIVO PONTI E MANUFATTI</t>
  </si>
  <si>
    <t>EMIVXSAI07</t>
  </si>
  <si>
    <t>J74E06000060002</t>
  </si>
  <si>
    <t>RAZIONALIZZAZIONE E MESSA IN SICUREZZA CON ELIMINAZIONE PUNTI CRITICI LUNGO LA EX SS N.302 BRISIGHELLESE (3° LOTTO)</t>
  </si>
  <si>
    <t>EMIVXSAI08</t>
  </si>
  <si>
    <t>RAZIONALIZZAZIONE E MESSA IN SICUREZZA CON ELIMINAZIONE DI PUNTI CRITICI LUNGO LA EX SS N.302 BRISIGHELLESE (1° LOTTO - 2° STRALCIO)</t>
  </si>
  <si>
    <t>EMIVXSAI09</t>
  </si>
  <si>
    <t>D97H08000330002</t>
  </si>
  <si>
    <t>MANUTENZIONE STRAORDINARIA E MESSA IN SICUREZZA DELLA VIABILITA' LOCALE IN PORTOMAGGIORE</t>
  </si>
  <si>
    <t>EMIVXSAI10</t>
  </si>
  <si>
    <t>J27H07000140006</t>
  </si>
  <si>
    <t>LAVORI DI MESSA IN SICUREZZA DELLE STRADE DELLA VIABILITA' LOCALE</t>
  </si>
  <si>
    <t>EMIVXSAI11a</t>
  </si>
  <si>
    <t>J41B06000550007</t>
  </si>
  <si>
    <t>LAVORI DI REALIZZAZIONE DI UNA PISTA CICLABILE FRA VOGHIERA E GUALDO - LOTTO 1</t>
  </si>
  <si>
    <t>EMIVXSAI11b</t>
  </si>
  <si>
    <t>J41B06000560005</t>
  </si>
  <si>
    <t>LAVORI DI REALIZZAZIONE DI UNA PISTA CICLABILE FRA VOGHIERA E GUALDO - LOTTO 2</t>
  </si>
  <si>
    <t>EMIVXSAI12</t>
  </si>
  <si>
    <t>C97H07000500001</t>
  </si>
  <si>
    <t>MANUTENZIONE STRAORDINARIA VIABILITA' COMUNALE - MESSA IN SICUREZZA TRATTE STRADALI EXTRAURBANE DI JOLANDA DI SAVOIA</t>
  </si>
  <si>
    <t>EMIVXSAI13</t>
  </si>
  <si>
    <t>C97H06000640001</t>
  </si>
  <si>
    <t>VARIE STRADE COMUNALI IN AREA OB.2 "BASSO ARGENTANO" - LAVORI DI CONSOLIDAMENTO E MESSA IN SICUREZZA</t>
  </si>
  <si>
    <t>EMIVXSAI14</t>
  </si>
  <si>
    <t>E87H07000590001</t>
  </si>
  <si>
    <t>INTERVENTI DI MANUTENZIONE STRAORDINARIA DELLA VIABILITA' COMUNALE FINALIZZATI AL MIGLIORAMENTO DELLA SICUREZZA STRADALE</t>
  </si>
  <si>
    <t>EMIVXSAI15</t>
  </si>
  <si>
    <t>F47H08000650004</t>
  </si>
  <si>
    <t>MESSA IN SICUREZZA VIABILITA' LOC. BOSCO</t>
  </si>
  <si>
    <t>EMIVXSAI16</t>
  </si>
  <si>
    <t>D57H08000550006</t>
  </si>
  <si>
    <t>INTERVENTI DI MESSA IN SICUREZZA STRADE - TRATTI STRADALI IN LIDO DI SPINA</t>
  </si>
  <si>
    <t>EMIVXSAI17</t>
  </si>
  <si>
    <t>G51B07000240001</t>
  </si>
  <si>
    <t>INTERVENTO DI MESSA IN SICUREZZA VIABILITA' LOCALE: REALIZZAZIONE DI PISTA CICLABILE IN FREGIO ALLA S.P. 68 - PISTA CICLABILE SAN LORENZO</t>
  </si>
  <si>
    <t>EMIVXSAI18</t>
  </si>
  <si>
    <t>B67H07000720001</t>
  </si>
  <si>
    <t>RIQUALIFICAZIONE E MESSA IN SICUREZZA VIABILITA' DI ACCESSO AL PORTO VECCHIO</t>
  </si>
  <si>
    <t>EMIVXSAI19</t>
  </si>
  <si>
    <t>J76G07000540001</t>
  </si>
  <si>
    <t>RIQUALIFICAZIONE DEL SISTEMA DI VIABILITA' RURALE - AREA OB.2 "BASSO FERRARESE" VARIANTE SP 29 - COSTRUZIONE CIRCONVALLAZIONE - COMPLETAMENTO</t>
  </si>
  <si>
    <t>EMIVXSAI20</t>
  </si>
  <si>
    <t>I71B07000090001</t>
  </si>
  <si>
    <t>PROGRAMMA UNITARIO REGIONALE DI MESSA IN SICUREZZA DEL SISTEMA VIARIO LOCALE - NUOVA PISTA CICLABILE DI COLLEGAMENTO FRA LE LOCALITA' DI ROVERETO E DI PONTE ARZANA</t>
  </si>
  <si>
    <t>EMIVXSAI21</t>
  </si>
  <si>
    <t>D47H07000580001</t>
  </si>
  <si>
    <t>LAVORI DI MANUTENZIONE STRAORDINARIA E MESSA IN SICUREZZA DELLA STRADA COMUNALE "LOCALITA' DIAVOLO" IN CODIGORO</t>
  </si>
  <si>
    <t>EMIVXSAI22</t>
  </si>
  <si>
    <t>H17H08000350001</t>
  </si>
  <si>
    <t>MESSA IN SICUREZZA VIABILITA' COMUNALE - "VIA COPPARO - VIA MARABINO"</t>
  </si>
  <si>
    <t>EMIVXSAI23</t>
  </si>
  <si>
    <t>D51B07000450002</t>
  </si>
  <si>
    <t>MESSA IN SICUREZZA DI VIA DEL MARE, NEL TRATTO DA VIA CANOVA AL CONFINE COMUNALE DI TRESIGALLO - COMPLETAMENTO PISTA CICLABILE IN DIREZIONE GHERARDI - 1° STRALCIO</t>
  </si>
  <si>
    <t>EMIVXSAI24</t>
  </si>
  <si>
    <t>J67H07000640001</t>
  </si>
  <si>
    <t>MANUTENZIONE STRAORDINARIA E MESSA IN SICUREZZA VIABILITA' LOCALE</t>
  </si>
  <si>
    <t>EMIVXSAI25</t>
  </si>
  <si>
    <t>D17H07000670002</t>
  </si>
  <si>
    <t>RIASSETTO E MESSA IN SICUREZZA DELLE STRADE PRINCIPALI DEL COMUNE DI BERRA</t>
  </si>
  <si>
    <t>EMIVXSAI26</t>
  </si>
  <si>
    <t>J37H07000530001</t>
  </si>
  <si>
    <t>LAVORI DI MESSA IN SICUREZZA VIABILITA' COMPARTO VIA FOSSA CIRCONDARIA (S.P. 68)</t>
  </si>
  <si>
    <t>EMIVXSAI27</t>
  </si>
  <si>
    <t>J97H06000440001</t>
  </si>
  <si>
    <t>MANUTENZIONE STRAORDINARIA  E MESSA IN SICUREZZA VIABILITA' RURALE - VIA ARGINE NAVIGLIO E STRADE DELLE FRAZIONI - 1° E 2° LOTTO. MANUTENZIONE STRAORDINARIA - 2° LOTTO - STRADE VIA V. FACCINI, VIA PUNTA, VIA P. BOCCATI</t>
  </si>
  <si>
    <t>EMIVXSAI28</t>
  </si>
  <si>
    <t>E41I07000070001</t>
  </si>
  <si>
    <t>AZIONI FINALIZZATE ALL'EFFICACE RAGGIUNGIMENTO DEGLI OBIETTIVI DEGLI ACCORDI DI PROGRAMMA QUADRO E ALLA LORO INTEGRAZIONE CON LA PROGRAMMAZIONE REGIONALE.</t>
  </si>
  <si>
    <t>EMIVXSAI29</t>
  </si>
  <si>
    <t>J79J15000670003</t>
  </si>
  <si>
    <t>SP 65 Toranello Km 4+050 - consolidamento e messa in sicurezza delle scarpate stradali in frana mediante formazione di gabbionature</t>
  </si>
  <si>
    <t>EMIVXSAI30</t>
  </si>
  <si>
    <t>E21B17000070005</t>
  </si>
  <si>
    <t>Interventi di risanamento e manutenzione straordinaria sulle
SSPP dei Comuni ricadenti in Area Obiettivo 2, mediante risorse FAS.</t>
  </si>
  <si>
    <t>EMIVXSAI31</t>
  </si>
  <si>
    <t>C87H18000720005</t>
  </si>
  <si>
    <t>Intervento di ripristino della viabilità di interesse regionale sulla S.P. 513R "di Val D'Enza" al Km 52+470 in Comune di Vetto.</t>
  </si>
  <si>
    <t>EMIVYQAI01</t>
  </si>
  <si>
    <t>C34E05000100001</t>
  </si>
  <si>
    <t>CONSOLIDAMENTO, RISTRUTTURAZIONE E MESSA IN SICUREZZA VIABILITA' AREE OB.2 "BASSO ARGENTANO"</t>
  </si>
  <si>
    <t>EMIVYQAI02</t>
  </si>
  <si>
    <t>J69J05000140001</t>
  </si>
  <si>
    <t>LAVORI DI MANUTENZIONE STRAORDINARIA E MESSA IN SICUREZZA STRADE COMUNALI - VIA MAROZZO, VIA TIGLI E VIA S.LORENZO</t>
  </si>
  <si>
    <t>EMIVYQAI04</t>
  </si>
  <si>
    <t>F71B06000210001</t>
  </si>
  <si>
    <t>MESSA IN SICUREZZA DELLA CIRCOLAZIONE STRADALE CON COSTRUZIONE DI UN TRATTO DI STRADA IN LOCALITA' DI BOSCO MESOLA (FE)</t>
  </si>
  <si>
    <t>EMIVYQAI05</t>
  </si>
  <si>
    <t>C81B01000390012</t>
  </si>
  <si>
    <t>VIABILITA' PERIMETRALE AREA D4 BASSETTE SUD 2° STRALCIO</t>
  </si>
  <si>
    <t>EMIVYQAI06</t>
  </si>
  <si>
    <t>C81B04000310002</t>
  </si>
  <si>
    <t>ROTATORIA SS 67 VIA TRIESTE E ROTATORIA SS.67 INTERMEDIA E PARCHEGGIO SCAMBIATORE VIA TRIESTE</t>
  </si>
  <si>
    <t>EMIVYQAI07</t>
  </si>
  <si>
    <t>J31B05000290002</t>
  </si>
  <si>
    <t>LAVORI DI RIPRISTINO DI INTERVENTI FRANOSI: - LUNGO LA EX SS N.302 BRISIGHELLESE RAVENNATE SU ALTRI TRATTI DI SS.PP. DELLA 2° SEZIONE DI FAENZA - LUNGO LA EX SS N. 306 CASOLANA RIOLESE SU ALTRI TRATTI DELLA 2° SEZIONE DI FAENZA  - LUNGO TRATTI VARI DELLA</t>
  </si>
  <si>
    <t>EMIVYQAI10</t>
  </si>
  <si>
    <t>J74E05000000002</t>
  </si>
  <si>
    <t>RAZIONALIZZAZIONE E MESSA IN SICUREZZA CON ELIMINAZIONE PUNTI CRITICI LUNGO LA EX SS. 302 BRISIGHELLESE (1° LOTTO - 1° STRALCIO)</t>
  </si>
  <si>
    <t>EMIVYQAI10bis</t>
  </si>
  <si>
    <t>J53D11000690002</t>
  </si>
  <si>
    <t>Lavori di completamento dell'intervento di razionalizzazione e messa in sicurezza con eliminazione punti critici lungo la ex SS. 302 Brisighellese - 1° lotto 1° stralcio</t>
  </si>
  <si>
    <t>EMIVYQAI11</t>
  </si>
  <si>
    <t>J94E05000000002</t>
  </si>
  <si>
    <t>RAZIONALIZZAZIONE E MESSA IN SICUREZZA CON ELIMINAZIONE PUNTI CRITICI LUNGO LA EX SS. 306 CASOLANA (1° LOTTO - 1° STRALCIO)</t>
  </si>
  <si>
    <t>EMIVYQAI12</t>
  </si>
  <si>
    <t>J74E05000010003</t>
  </si>
  <si>
    <t>RAZIONALIZZAZIONE E MESSA IN SICUREZZA CON ELIMINAZIONE PUNTI CRITICI LUNGO LA EX SS 302 BRISIGHELLESE (2° LOTTO)</t>
  </si>
  <si>
    <t>EMIVYQAI13</t>
  </si>
  <si>
    <t>J74E05000250003</t>
  </si>
  <si>
    <t>ALLARGAMENTO ED ADEGUAMENTO FUNZIONALE EX SS 610 LUNGO IL TRATTO MASSA LOMBARDA - PONTE ROSSO (1° LOTTO)</t>
  </si>
  <si>
    <t>EMIVYQAI14</t>
  </si>
  <si>
    <t>G24E06000050002</t>
  </si>
  <si>
    <t>EX SS N.310 "DEL BIDENTE". RISTRUTTURAZIONE DEL TRATTO COMPRESO FRA LOCALITA' CORNIOLO E BERLETA</t>
  </si>
  <si>
    <t>EMIVYQAI15</t>
  </si>
  <si>
    <t>G87H06000350002</t>
  </si>
  <si>
    <t>EX SS N.71 "UMBRO CASENTINESE ROMAGNOLA": RIQUALIFICAZIONE DEL TRATTO RICADENTE NEI COMUNI DI SARSINA, S.PIERO IN BAGNO E VERGHERETO</t>
  </si>
  <si>
    <t>EMIVYQAI16</t>
  </si>
  <si>
    <t>G27H05000360002</t>
  </si>
  <si>
    <t>EX SS n. 71 "UMBRO CASENTINESE ROMAGNOLA" -AMMODERNAMENTO E MESSA IN SICUREZZA - II STRALCIO</t>
  </si>
  <si>
    <t>EMIVYQAI17</t>
  </si>
  <si>
    <t>F94E05000070002</t>
  </si>
  <si>
    <t>RIFACIMENTO AI FINI DELLA SICUREZZA DEL PONTE SUL CANALE FONTANA (ROSTA) LUNGO LA STRADA COMUNALE NOVEGLIA-OSACCA</t>
  </si>
  <si>
    <t>EMIVYQAI18</t>
  </si>
  <si>
    <t>E41I05000030001</t>
  </si>
  <si>
    <t>AZIONI FINALIZZATE ALL'EFFICACE RAGGIUNGIMENTO DEGLI OBIETTIVI DEGLI APQ E ALLA LORO INTEGRAZIONE CON LA PROGRAMMAZIONE REGIONALE</t>
  </si>
  <si>
    <t>EMIVYQAI19</t>
  </si>
  <si>
    <t>E62H05000050004</t>
  </si>
  <si>
    <t>MASTER PLAN ECONOMICO IDROVIA FERRARESE</t>
  </si>
  <si>
    <t>EMIVYQAI3a1</t>
  </si>
  <si>
    <t>J97H05000770001</t>
  </si>
  <si>
    <t>MANUTENZIONE E MESSA IN SICUREZZA VIABILITA' RURALE - VIA ARGINE NAVIGLIO E STRADE DELLE FRAZIONI - 1° E 2° LOTTO. MANUTENZIONE STRAORDINARIA VIA GUARDA, VIA PUNTA, PERCORSO CICLABILE VIA COM.LE PER PONTE SAN PIETRO, VIA NAVIGLIO, VIA TAGLIAPIETRA, VIA FO</t>
  </si>
  <si>
    <t>EMIVYQAI3a2</t>
  </si>
  <si>
    <t>J97H05000780001</t>
  </si>
  <si>
    <t>MANUTENZIONE E MESSA IN SICUREZZA VIABILITA' RURALE-V.ARGINE NAVIGLIO E STRADE FRAZIONI - 1° E 2° LOTTO. MANUTENZIONE STRAORDINARIA V. GUARDA,V. PUNTA, PERCORSO CICLABILE V.COM.LE PER PONTE S.PIETRO,V.NAVIGLIO,V. TAGLIAPIETRA,V. FOSCHIERA,V.SAN VENANZIO E</t>
  </si>
  <si>
    <t>EMIVYQAI3a3</t>
  </si>
  <si>
    <t>J97H05000790001</t>
  </si>
  <si>
    <t>MANUTENZIONE E MESSA IN SICUREZZA VIABILITA' RURALE-V.ARGINE NAVIGLIO E STRADE DELLE FRAZIONI-1° E 2° LOTTO.MANUTENZIONE STRAORDINARIA V. GUARDA,V.PUNTA, PERCORSO CICLABILE V.COM.LE PER PONTE SAN PIETRO,V.NAVIGLIO,V.TAGLIAPIETRA,V. FOSCHIERA,V. S.VENANZIO</t>
  </si>
  <si>
    <t>EMIVZVAI01</t>
  </si>
  <si>
    <t>D47H07000200002</t>
  </si>
  <si>
    <t>RISEZIONAMENTO DELLA S.P. 523R DEL COLLE DI CENTO CROCI AL KM 1+400 A BERCETO</t>
  </si>
  <si>
    <t>EMIVZVAI02</t>
  </si>
  <si>
    <t>D17H07000260002</t>
  </si>
  <si>
    <t>SP 28 DI VARSI - ALLARGAMENTO DEL PONTE VETRIONI SUL TORRENTE CENO</t>
  </si>
  <si>
    <t>EMIVZVAI03</t>
  </si>
  <si>
    <t>D27H07000250002</t>
  </si>
  <si>
    <t>SP 359R - MESSA IN SICUREZZA INTERSEZIONE SP 359R DI SALSOMAGGIORE E BARDI AL KM 62+000 E SP 21 DI BARDI - BORGOTARO</t>
  </si>
  <si>
    <t>EMIVZVAI04</t>
  </si>
  <si>
    <t>D27H07000240002</t>
  </si>
  <si>
    <t>RISEZIONAMENTO DELLA SP 359R DI SALSOMAGGIORE E BARDI AL KM 60+350 A BARDI</t>
  </si>
  <si>
    <t>EMIVZVAI06</t>
  </si>
  <si>
    <t>D47H07000110005</t>
  </si>
  <si>
    <t>S.P. 665R MASSESE, MIGLIORAMENTO ED ADEGUAMENTO FUNZIONALE - 1° STRALCIO 2° LOTTO (RIQUALIFICA FUNZIONALE IN LOC. CASE BODRIA)</t>
  </si>
  <si>
    <t>EMIVZVAI07</t>
  </si>
  <si>
    <t>S.P. 665R MASSESE, MIGLIORAMENTO ED ADEGUAMENTO FUNZIONALE - 3° LOTTO (RIQUALIFICA IN LOC. CA' ROZZI)</t>
  </si>
  <si>
    <t>EMIVZVAI08</t>
  </si>
  <si>
    <t>G74E07000070002</t>
  </si>
  <si>
    <t>SP 20 TRAMAZZO - MARZENO: AMMODERNAMENTO DEL TRATTO COMPRESO FRA LE LOCALITA' FREGIOLO E CA' PENETOLA IN COMUNE DI MODIGLIANA</t>
  </si>
  <si>
    <t>EMIVZVAI09</t>
  </si>
  <si>
    <t>G17H07000340002</t>
  </si>
  <si>
    <t>EX SS 71 UMBRO CASENTINESE: RIQUALIFICAZIONE DELL'ARTERIA NELL'ATTRAVERSAMENTO DI ALCUNI CENTRI ABITATI</t>
  </si>
  <si>
    <t>EMIVZVAI11</t>
  </si>
  <si>
    <t>H53D07000180001</t>
  </si>
  <si>
    <t>INTERVENTI DI BONIFICA E MANUTENZIONE STRAORDINARIA SULLE STRADE COMUNALI DEL TERRITORIO DEL COMUNE DI BRISIGHELLA</t>
  </si>
  <si>
    <t>EMIVZVAI12</t>
  </si>
  <si>
    <t>G27H07000530001</t>
  </si>
  <si>
    <t>EX SS 610: RIQUALIFICAZIONE ED ADEGUAMENTO NORMATIVO DEL PONTE SUL RIO DEL MONTE AL KM 56+510 DELLA SP 610 "SELICE-MONTANARA"</t>
  </si>
  <si>
    <t>EMIVZVAI13</t>
  </si>
  <si>
    <t>G27H07000540001</t>
  </si>
  <si>
    <t>EX SS 610: RIQUALIFICAZIONE ED ADEGUAMENTO NORMATIVO DEL PONTE SUL TORRENTE SANTERNO AL KM 59+127 DELLA SP 610 "SELICE-MONTANARA"</t>
  </si>
  <si>
    <t>EMIVZVAI14</t>
  </si>
  <si>
    <t>G77H07000700001</t>
  </si>
  <si>
    <t>EX SS 623: RIQUALIFICAZIONE ED ADEGUAMENTO NORMATIVO PONTI E MANUFATTI</t>
  </si>
  <si>
    <t>EMIVZVAI15</t>
  </si>
  <si>
    <t>G17H07000650001</t>
  </si>
  <si>
    <t>EX SS 325: ADEGUAMENTO E CONSOLIDAMENTO DEL MURO DI SOTTOSCARPA AL KM 26+500 DELLA SP 325 "VAL DI SETTA"</t>
  </si>
  <si>
    <t>EMIVZVAI16</t>
  </si>
  <si>
    <t>G77H07000710001</t>
  </si>
  <si>
    <t>EX SS 325: RIQUALIFICAZIONE ED ADEGUAMENTO NORMATIVO DEL PONTE SUL RIO DEI CASONI AL KM 32+935 DELLA SP 325 "VAL DI SETTA"</t>
  </si>
  <si>
    <t>EMIVZVAI17a</t>
  </si>
  <si>
    <t>C97H07000110001</t>
  </si>
  <si>
    <t>VARIE STRADE E PONTI IN AREE OB.2 "BASSO ARGENTANO" - MESSA IN SICUREZZA E CONSOLIDAMENTO - PROGRAMMA 2006 - 1° STRALCIO</t>
  </si>
  <si>
    <t>EMIVZVAI17b</t>
  </si>
  <si>
    <t>C97H07000120001</t>
  </si>
  <si>
    <t>VARIE STRADE E PONTI IN AREE OB.2 "BASSO ARGENTANO" - MESSA IN SICUREZZA E CONSOLIDAMENTO - PROGRAMMA 2006 - 2° STRALCIO</t>
  </si>
  <si>
    <t>EMIVZVAI18</t>
  </si>
  <si>
    <t>J71B07000140001</t>
  </si>
  <si>
    <t>RIQUALIFICAZIONE DEL SISTEMA DI VIABILITA' RURALE - AREA OB. 2  'BASSO FERRARESE' VARIANTE SP 29 - COSTRUZIONE CIRCONVALLAZIONE</t>
  </si>
  <si>
    <t>EMIVZVAI19</t>
  </si>
  <si>
    <t>D97H07000410005</t>
  </si>
  <si>
    <t>INTERVENTI DI MANUTENZIONE STRAORDINARIA E MESSA IN SICUREZZA VIABILITÀ EXTRAURBANA</t>
  </si>
  <si>
    <t>EMIVZVAI20</t>
  </si>
  <si>
    <t>E41I06000010001</t>
  </si>
  <si>
    <t>EMIVZVAI21</t>
  </si>
  <si>
    <t>F81B04000020011</t>
  </si>
  <si>
    <t>SS16 ADRIATICA -  LAVORI DI AMMODERNAMENTO NEL TRATTO COMPRESO FRA IL KM 101+330 (INNESTO CON LA SS 495) ED IL KM 120+238 (PONTE BASTIA) - 2° STRALCIO: DAL KM 101+330 ALLO SVINCOLO DI ARGENTA AL KM 120+238</t>
  </si>
  <si>
    <t>EMIVZVAI22</t>
  </si>
  <si>
    <t>F81B04000040011</t>
  </si>
  <si>
    <t>SISTEMA TANGENZIALE  FORLI' - LAVORI DI REALIZZAZIONE DEL 1° LOTTO DELLA TANGENZIALE EST LUNGO IL SISTEMA DI TANGENZIALE DI FORLI'</t>
  </si>
  <si>
    <t>EMIVZVAI23</t>
  </si>
  <si>
    <t>F81B04000040001</t>
  </si>
  <si>
    <t>SISTEMA TANGENZIALE FORLI' - LAVORI DI REALIZZAZIONE DEL 2° LOTTO DELLA TANGENZIALE EST</t>
  </si>
  <si>
    <t>EMIVZVAI24</t>
  </si>
  <si>
    <t>F81B04000040021</t>
  </si>
  <si>
    <t>COMPLETAMENTO ASSE DI ARROCCAMENTO DAL KM 5+700, DALLA SS 9 ALLA SS 67 E TRATTA DALLA SS 67 ALLO SVINCOLO CON LA TANGENZIALE DI FORLI'</t>
  </si>
  <si>
    <t>EMIVZVAI25</t>
  </si>
  <si>
    <t>F81B04000030011</t>
  </si>
  <si>
    <t>LAVORI DI AMMODERNAMENTO DELLA STATALE SOGGETTA A MOVIMENTI FRANOSI FRA LE LOC. SILLA (KM 38+470) E MARANO (KM 45+815) IN COMUNE DI GAGGIO MONTANO - STRALCIO 2° - COMPLETAMENTO FUNZIONALE OPERA IN CORSO.</t>
  </si>
  <si>
    <t>EMIVZVAI26</t>
  </si>
  <si>
    <t>F86G04000190001</t>
  </si>
  <si>
    <t>VARIANTE ALLA STATALE IN CORRISPONDENZA DEGLI ABITATI DI GUALTIERI BORETTO E BRESCELLO TRA I KM 83+510 E KM 94+362 - LAVORI DI COMPLETAMENTO</t>
  </si>
  <si>
    <t>EMIVZVAI27</t>
  </si>
  <si>
    <t>F87H02000280001</t>
  </si>
  <si>
    <t>PEDEMONTANA - TRATTO DA SCALO DI DINAZZANO A SCANDIANO -  LOCALITA' CHIOZZA - ADEGUAMENTO SVINCOLI</t>
  </si>
  <si>
    <t>EMIVZVAI28</t>
  </si>
  <si>
    <t>G54E08000130002</t>
  </si>
  <si>
    <t>Ex-SS71 Umbro-Casentinese-romagnola: ammodernamento e messa in sicurezza</t>
  </si>
  <si>
    <t>emirifc13e</t>
  </si>
  <si>
    <t>H36D09000210008</t>
  </si>
  <si>
    <t>Adeguamento dell'impianto di depurazione di Bastia in Comune di Savignano sul Rubicone</t>
  </si>
  <si>
    <t>Area tematica</t>
  </si>
  <si>
    <t>Settore di intervento</t>
  </si>
  <si>
    <t>12.02 ASSISTENZA TECNICA</t>
  </si>
  <si>
    <t>08.01 EDILIZIA E SPAZI PUBBLICI</t>
  </si>
  <si>
    <t>07.05 MOBILITÀ URBANA</t>
  </si>
  <si>
    <t>06.01 PATRIMONIO E PAESAGGIO</t>
  </si>
  <si>
    <t>07.02 TRASPORTO FERROVIARIO</t>
  </si>
  <si>
    <t>07.06 LOGISTICA</t>
  </si>
  <si>
    <t>05.02 RISORSE IDRICHE</t>
  </si>
  <si>
    <t>01.01 RICERCA E SVILUPPO</t>
  </si>
  <si>
    <t>01.02 STRUTTURE DI RICERCA</t>
  </si>
  <si>
    <t>08. 01 EDILIZIA E SPAZI PUBBLICI</t>
  </si>
  <si>
    <t>02.01 CONNETTIVITÀ DIGITALE</t>
  </si>
  <si>
    <t>07.01 TRASPORTO STRADALE</t>
  </si>
  <si>
    <t>11.01 - STRUTTURE EDUCATIVE E FORMATIVE</t>
  </si>
  <si>
    <t>08.01 - EDILIZIA E SPAZI PUBBLICI</t>
  </si>
  <si>
    <t>06.01 - PATRIMONIO E PAESAGGIO</t>
  </si>
  <si>
    <t>06.02 - ATTIVITA’ CULTURALI</t>
  </si>
  <si>
    <t>CITTA' STORICA TERRITORIO COMUNALE VALORIZZAZIONE PERCORSI MUSEALI E RIQUALIFICAZIONE SPAZIO URBANO</t>
  </si>
  <si>
    <t>05.04 - BONIFICHE</t>
  </si>
  <si>
    <t xml:space="preserve">10.01 - STRUTTURE SOCIALI  </t>
  </si>
  <si>
    <t>05.01 - RISCHI E ADATTAMENTO CLIMATICO</t>
  </si>
  <si>
    <t>J87E13000550009</t>
  </si>
  <si>
    <t>1MISEERRS03</t>
  </si>
  <si>
    <t>in fase di controlli</t>
  </si>
  <si>
    <t>RIPARAZIONE E RIPRISTINO DELLA SCUOLA D'INFANZIA COMUNALE "XXV APRILE"</t>
  </si>
  <si>
    <t>ERRS21-LAVORI DI RIPRISTINO ED ELIMINAZIONE DELLE CRITICITÀ STRUTTURALI PER L'OTTENIMENTO DEL CERTIFICATO DI AGIBILITÀ PROVVISORIA AI SENSI DEL D.L. 74/2012 E L. 122/2012 DELLA PALESTRA POSTA IN SORBARA, PIAZZA DEI TIGLI</t>
  </si>
  <si>
    <t>H63E12000100004</t>
  </si>
  <si>
    <t>1MISEERRS21</t>
  </si>
  <si>
    <t>REALIZZAZIONE NUOVO PLANETARIO NELL'AREA DELL'OSSERVATORIO ASTRONOMICO UNIVERSITARIO</t>
  </si>
  <si>
    <t>245.43,70</t>
  </si>
  <si>
    <t>SERVIZI A LARGA BANDA PER L'INTEGRAZIONE DI COMUNITA' MONTANE NELLA REGIONE EMILIA ROMAGNA: REALIZZAZIONE DELLE INFRASTRUTTURE PER LA DISTRIBUZIONE DI SERVIZI A BANDA LARGA A CITTADINI, LIBERI PROFESSIONISTI ED IMPRESE, IN ALCUNI COMUNI A RISCHIO DI DIGI</t>
  </si>
  <si>
    <t>Ripristino dell'officiosità idraulica della Sacca di Goro</t>
  </si>
  <si>
    <t>Riqualificazione ambientale e funzionale delle Foci del Po di Volano in sacca di Goro mediante scavo di canali sublagunari e ricostruzione di dossi e barene</t>
  </si>
  <si>
    <t>03.01 INDUSTRIA E SERVIZI</t>
  </si>
  <si>
    <t>07.05 - MOBILITA' URBANA</t>
  </si>
  <si>
    <t>Riqualificazione e messa in sicurezza infrastrutture viarie nel Comune di Castelnovo Ne' Monti - Riqualificazione area artigianale</t>
  </si>
  <si>
    <t>Riqualificazione e messa in sicurezza infrastrutture viarie nel Comune di Castelnovo ne' Monti - Riqualificazione e istallazione impianto di illuminazione</t>
  </si>
  <si>
    <t>in corso</t>
  </si>
  <si>
    <t>EMIVXSAI32</t>
  </si>
  <si>
    <t>D97H20002050002</t>
  </si>
  <si>
    <t>Interventi di messa in sicurezza e riqualificazione strade comunali </t>
  </si>
  <si>
    <t>10 SOCIALE E SALUTE</t>
  </si>
  <si>
    <t>Risorse FSC assegnate (30/06/2021)</t>
  </si>
  <si>
    <t>Costo pubblica complessivo (30/06/2021)</t>
  </si>
  <si>
    <t>Etichette di riga</t>
  </si>
  <si>
    <t>(vuoto)</t>
  </si>
  <si>
    <t>Totale complessivo</t>
  </si>
  <si>
    <t>Etichette di colonna</t>
  </si>
  <si>
    <t>Somma di Risorse FSC assegnate (30/06/2021)</t>
  </si>
  <si>
    <t>01 - RICERCA E INNOVAZIONE Totale</t>
  </si>
  <si>
    <t>02 - DIGITALIZZAZIONE Totale</t>
  </si>
  <si>
    <t>03 - COMPETITIVITA' IMPRESE Totale</t>
  </si>
  <si>
    <t>05 - AMBIENTE E RISORSE NATURALI Totale</t>
  </si>
  <si>
    <t>06 - CULTURA Totale</t>
  </si>
  <si>
    <t>07 - TRASPORTI E MOBILITA' Totale</t>
  </si>
  <si>
    <t>08 - RIQUALIFICAZIONE URBANA Totale</t>
  </si>
  <si>
    <t>10 SOCIALE E SALUTE Totale</t>
  </si>
  <si>
    <t>11 - ISTRUZIONE E FORMAZIONE Totale</t>
  </si>
  <si>
    <t>12 - CAPACITA' AMMINISTRATIVA Totale</t>
  </si>
  <si>
    <t>(vuoto) Totale</t>
  </si>
  <si>
    <t>Parte PSC Attiva</t>
  </si>
  <si>
    <t>Parte PSC Chiusa</t>
  </si>
  <si>
    <t>Totale PSC</t>
  </si>
  <si>
    <t>totale</t>
  </si>
  <si>
    <t xml:space="preserve">12 - CAPACITA' AMMINISTRATIVA </t>
  </si>
  <si>
    <t>Prospetto 1, sezione ordinaria del PSC, DOTAZIONE FINANZIARIA PER AREA TEMATICA RILEVANTE E SETTORE D'INTERESSE</t>
  </si>
  <si>
    <t>AREA TEMATICA</t>
  </si>
  <si>
    <t>SETTORI DI INTERVENTO</t>
  </si>
  <si>
    <t>TOTALE PSC EMILIA ROMAGNA</t>
  </si>
  <si>
    <t>Totale</t>
  </si>
  <si>
    <t>1 RICERCA E INNOVAZIONE</t>
  </si>
  <si>
    <t>2 DIGITALIZZAZIONE</t>
  </si>
  <si>
    <t>3 COMPETITIVITA' IMPRESE</t>
  </si>
  <si>
    <t>4 ENERGIA</t>
  </si>
  <si>
    <t>5 AMBIENTE E RISORSE NATURALI</t>
  </si>
  <si>
    <t>6 CULTURA</t>
  </si>
  <si>
    <t>7 TRASPORTI E MOBILITA'</t>
  </si>
  <si>
    <t>8 RIQUALIFICAZIONE URBANA</t>
  </si>
  <si>
    <t>9 LAVORO E OCCUPABILITA'</t>
  </si>
  <si>
    <t>11 ISTRUZIONE E FORMAZIONE</t>
  </si>
  <si>
    <t>12 CAPACITA' AMMINISTRATIVA</t>
  </si>
  <si>
    <t>PSC sezione ordinaria</t>
  </si>
  <si>
    <t>PSC sezione speciale 2: copertura progetti ex PO 14/20</t>
  </si>
  <si>
    <t>Tabella 2 – PSC Sezione Ordinaria – Interventi confermati per articolazione tematica</t>
  </si>
  <si>
    <t xml:space="preserve"> Prospetto 1 PIANO FINANZIARIO alla data del 05/10/2021, area territoriale centro nord</t>
  </si>
  <si>
    <t>Dotazione del PSC (6) = (1+2+3+4+5)</t>
  </si>
  <si>
    <t>Sezione ordinaria</t>
  </si>
  <si>
    <t>Sezione speciale 2</t>
  </si>
  <si>
    <t>Tutte le sezioni del PSC</t>
  </si>
  <si>
    <t>Spesa complessiva cumulata realizzata alla fine dell'anno t (2020)</t>
  </si>
  <si>
    <t>Spesa complessiva ulteriore prevista nell'anno t+1 (2021)</t>
  </si>
  <si>
    <t>Spesa complessiva ulteriore prevista nell'anno t+2 (2022)</t>
  </si>
  <si>
    <t>Spesa complessiva ulteriore prevista nell'anno t+3 (2023)</t>
  </si>
  <si>
    <t>Spesa complessiva ulteriore prevista negli anni successivi (2024)</t>
  </si>
  <si>
    <t>NON ATTRIBUITO / DA ASSESTARE NEL MONITORAGGIO</t>
  </si>
  <si>
    <t>Valori in euro</t>
  </si>
  <si>
    <t>Valori in  euro</t>
  </si>
  <si>
    <t>01.01</t>
  </si>
  <si>
    <t>RICERCA E SVILUPPO</t>
  </si>
  <si>
    <t>01.02</t>
  </si>
  <si>
    <t>STRUTTURE DI RICERCA</t>
  </si>
  <si>
    <t>02.01</t>
  </si>
  <si>
    <t>TECNOLOGIE E SERVIZI DIGITALI</t>
  </si>
  <si>
    <t>02.02</t>
  </si>
  <si>
    <t>CONNETTIVITÀ DIGITALE</t>
  </si>
  <si>
    <t>03.01</t>
  </si>
  <si>
    <t>INDUSTRIA E SERVIZI</t>
  </si>
  <si>
    <t>03.02</t>
  </si>
  <si>
    <t>TURISMO E OSPITALITA’</t>
  </si>
  <si>
    <t>03.03</t>
  </si>
  <si>
    <t>AGRICOLTURA</t>
  </si>
  <si>
    <t>03.04</t>
  </si>
  <si>
    <t>COMPETENZE</t>
  </si>
  <si>
    <t>04.01</t>
  </si>
  <si>
    <t>EFFICIENZA ENERGETICA</t>
  </si>
  <si>
    <t>04.02</t>
  </si>
  <si>
    <t>ENERGIA RINNOVABILE</t>
  </si>
  <si>
    <t>04.03</t>
  </si>
  <si>
    <t>RETI E ACCUMULO</t>
  </si>
  <si>
    <t>05.01</t>
  </si>
  <si>
    <t>RISCHI E ADATTAMENTO CLIMATICO</t>
  </si>
  <si>
    <t>05.02</t>
  </si>
  <si>
    <t>RISORSE IDRICHE</t>
  </si>
  <si>
    <t>05.03</t>
  </si>
  <si>
    <t>RIFIUTI</t>
  </si>
  <si>
    <t>05.04</t>
  </si>
  <si>
    <t>BONIFICHE</t>
  </si>
  <si>
    <t>05.05</t>
  </si>
  <si>
    <t>NATURA E BIODIVERSITA'</t>
  </si>
  <si>
    <t>06.01</t>
  </si>
  <si>
    <t>PATRIMONIO E PAESAGGIO</t>
  </si>
  <si>
    <t>06.02</t>
  </si>
  <si>
    <t>ATTIVITA’ CULTURALI</t>
  </si>
  <si>
    <t>07.01</t>
  </si>
  <si>
    <t>TRASPORTO STRADALE</t>
  </si>
  <si>
    <t>1) Adeguatezza qualitativa della rete stradale
2) Decongestionamento di aree territoriali con determinati tassi di popolazione residente
3) Incremento dei servizi di trasporto di persone e merci</t>
  </si>
  <si>
    <t>1) Riduzione dei tempi di percorrenza
2) Collegamento di aree con caratteristiche specifiche</t>
  </si>
  <si>
    <t>1) Numero di interventi realizzati
2) Popolazione servita dall'intervento sulla rete stradale
3) Flusso veicolare interessato</t>
  </si>
  <si>
    <t>07.02</t>
  </si>
  <si>
    <t>TRASPORTO FERROVIARIO</t>
  </si>
  <si>
    <t>07.03</t>
  </si>
  <si>
    <t>TRASPORTO MARITTIMO</t>
  </si>
  <si>
    <t>07.04</t>
  </si>
  <si>
    <t>TRASPORTO AEREO</t>
  </si>
  <si>
    <t>07.05</t>
  </si>
  <si>
    <t>MOBILITÀ URBANA</t>
  </si>
  <si>
    <t>07.06</t>
  </si>
  <si>
    <t>LOGISTICA</t>
  </si>
  <si>
    <t>08.01</t>
  </si>
  <si>
    <t>EDILIZIA E SPAZI PUBBLICI</t>
  </si>
  <si>
    <t>09.01</t>
  </si>
  <si>
    <t>SVILUPPO DELL’OCCUPAZIONE</t>
  </si>
  <si>
    <t>10.01</t>
  </si>
  <si>
    <t>STRUTTURE SOCIALI</t>
  </si>
  <si>
    <t>10.02</t>
  </si>
  <si>
    <t>STRUTTURE E ATTREZZATURE SANITARIE</t>
  </si>
  <si>
    <t>10.03</t>
  </si>
  <si>
    <t>SERVIZI SOCIO-ASSISTENZIALI</t>
  </si>
  <si>
    <t>11.01</t>
  </si>
  <si>
    <t>STRUTTURE EDUCATIVE E FORMATIVE</t>
  </si>
  <si>
    <t>11.02</t>
  </si>
  <si>
    <t>EDUCAZIONE E FORMAZIONE</t>
  </si>
  <si>
    <t>12.01</t>
  </si>
  <si>
    <t>RAFFORZAMENTO PA</t>
  </si>
  <si>
    <t>12.02</t>
  </si>
  <si>
    <t>ASSISTENZA TECNICA</t>
  </si>
  <si>
    <t>1) Incremento dei livelli di efficacia ed efficienza del PSC</t>
  </si>
  <si>
    <t>1) Riduzione dei tempi medi di svolgimento dei processi</t>
  </si>
  <si>
    <t>1) Percentuale di avanzamento della spesa dichiarata rispetto ai contributi concessi</t>
  </si>
  <si>
    <t xml:space="preserve">Obiettivi </t>
  </si>
  <si>
    <t xml:space="preserve">Indicatori di risultato </t>
  </si>
  <si>
    <t>Indicatori di realizzazione</t>
  </si>
  <si>
    <t>Settori d’intervento (preliminari)</t>
  </si>
  <si>
    <t>1) Numero di piattaforme regionali realizzate
2) Numero di soluzioni di policy formalizzate</t>
  </si>
  <si>
    <t>1) Ottimizzazione dell'azione di policy grazie all'utilizzo di big data e analytics
2) Estensione dei set di dati a disposizione per la formulazione delle soluzioni di policy
3) Utilizzo di nuove tecnologie di intelligenza articifiale</t>
  </si>
  <si>
    <t>1) Utilizzo di big data e  analytics
2) Sistematizazzione delle soluzioni di intelligenza artificiale
3) Formulazione delle soluzioni di policy grazie ai big data e analytics</t>
  </si>
  <si>
    <t>1) Dotazione di edifici e spazi pubblici adibiti per svolgimento di attività di interesse collettivoa
2) Accessibilità e fruibilità di edifici e spazi pubblici
3) Incremento del valore del patrimonio edilizio pubblico</t>
  </si>
  <si>
    <t>1) Numero di edifici e spazi pubblici finanziati/riqualificati
2) Popolazione residente nelle aree in cui l'intervento è localizzato</t>
  </si>
  <si>
    <t>1) Recupero del patrimonio edilizio pubblico 
2) Riqualificazione di aree urbane e spazi pubblici ospitanti servizi e attività di interesse collettivo
3) Copertura della domanda di riqualificazione di aree urbane e spazi pubblici</t>
  </si>
  <si>
    <r>
      <t xml:space="preserve">Prospetto 4 </t>
    </r>
    <r>
      <rPr>
        <b/>
        <u/>
        <sz val="12"/>
        <color theme="1"/>
        <rFont val="Calibri"/>
        <family val="2"/>
        <scheme val="minor"/>
      </rPr>
      <t xml:space="preserve">PIANO FINANZIARIO CON PREVISIONI TRIENNALI DI SPESA </t>
    </r>
    <r>
      <rPr>
        <b/>
        <sz val="12"/>
        <color theme="1"/>
        <rFont val="Calibri"/>
        <family val="2"/>
        <scheme val="minor"/>
      </rPr>
      <t>alla data del 30/06/2021, area territoriale centro nord</t>
    </r>
  </si>
  <si>
    <t>NON ATTRIBUITO</t>
  </si>
  <si>
    <t xml:space="preserve"> Prospetto 3 PIANO FINANZIARIO  area territoriale centro nord</t>
  </si>
  <si>
    <t>Prospetto 3, sezione speciale n.2 del PSC, DOTAZIONE FINANZIARIA PER AREA TEMATICA RILEVANTE E SETTORE D'INTERESSE</t>
  </si>
  <si>
    <t>Totale PSC sezione speciale 2</t>
  </si>
  <si>
    <t>02.02 CONNETTIVITÀ DIGITALE</t>
  </si>
  <si>
    <t>03.02 TURISMO E OSPITALITA'</t>
  </si>
  <si>
    <t>04 - ENERGIA</t>
  </si>
  <si>
    <t>04.01 EFFICIENZA ENERGETICA</t>
  </si>
  <si>
    <t>07- TRASPORTI E MOBILITA'</t>
  </si>
  <si>
    <t>07.05 MOBILITA' URBANA</t>
  </si>
  <si>
    <t>09 - LAVORO E OCCUPABILITA'</t>
  </si>
  <si>
    <t>09.01 SVILUPPO DELL’OCCUPAZIONE</t>
  </si>
  <si>
    <t>11.02 EDUCAZIONE E FORMAZIONE</t>
  </si>
  <si>
    <t>TOTALE</t>
  </si>
  <si>
    <t>*non sono ricompresi i 13,7 M€ in fase di programmazione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</si>
</sst>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_-* #,##0.00\ _€_-;\-* #,##0.00\ _€_-;_-* &quot;-&quot;??\ _€_-;_-@_-"/>
    <numFmt numFmtId="166" formatCode="_-* #,##0_-;\-* #,##0_-;_-* &quot;-&quot;??_-;_-@_-"/>
  </numFmts>
  <fonts count="28" x14ac:knownFonts="1">
    <font>
      <sz val="12"/>
      <color theme="1"/>
      <name val="Calibri"/>
      <family val="2"/>
      <scheme val="minor"/>
    </font>
    <font>
      <b/>
      <sz val="12"/>
      <color theme="1"/>
      <name val="Arial"/>
      <family val="2"/>
    </font>
    <font>
      <sz val="12"/>
      <color theme="1"/>
      <name val="Calibri"/>
      <family val="2"/>
    </font>
    <font>
      <b/>
      <sz val="14"/>
      <color theme="1"/>
      <name val="Arial"/>
      <family val="2"/>
    </font>
    <font>
      <i/>
      <sz val="10"/>
      <color theme="1"/>
      <name val="Arial"/>
      <family val="2"/>
    </font>
    <font>
      <b/>
      <sz val="10"/>
      <color theme="1"/>
      <name val="Arial"/>
      <family val="2"/>
    </font>
    <font>
      <sz val="12"/>
      <color theme="1"/>
      <name val="Calibri"/>
      <family val="2"/>
    </font>
    <font>
      <sz val="10"/>
      <color rgb="FF000000"/>
      <name val="Arial"/>
      <family val="2"/>
    </font>
    <font>
      <sz val="12"/>
      <color rgb="FF000000"/>
      <name val="Calibri"/>
      <family val="2"/>
      <scheme val="minor"/>
    </font>
    <font>
      <sz val="8"/>
      <name val="Calibri"/>
      <family val="2"/>
      <scheme val="minor"/>
    </font>
    <font>
      <sz val="12"/>
      <name val="Calibri"/>
      <family val="2"/>
    </font>
    <font>
      <sz val="12"/>
      <name val="Calibri"/>
      <family val="2"/>
      <scheme val="minor"/>
    </font>
    <font>
      <sz val="11"/>
      <name val="Arial"/>
      <family val="2"/>
    </font>
    <font>
      <sz val="12"/>
      <color theme="1"/>
      <name val="Calibri"/>
      <family val="2"/>
    </font>
    <font>
      <sz val="12"/>
      <color theme="1"/>
      <name val="Calibri"/>
      <family val="2"/>
      <scheme val="minor"/>
    </font>
    <font>
      <sz val="10"/>
      <color theme="1"/>
      <name val="Calibri"/>
      <family val="2"/>
    </font>
    <font>
      <b/>
      <sz val="12"/>
      <color theme="1"/>
      <name val="Calibri"/>
      <family val="2"/>
      <scheme val="minor"/>
    </font>
    <font>
      <sz val="12"/>
      <color rgb="FFFF0000"/>
      <name val="Calibri"/>
      <family val="2"/>
      <scheme val="minor"/>
    </font>
    <font>
      <b/>
      <sz val="12"/>
      <color rgb="FFFF0000"/>
      <name val="Calibri"/>
      <family val="2"/>
      <scheme val="minor"/>
    </font>
    <font>
      <b/>
      <sz val="14"/>
      <color rgb="FF000000"/>
      <name val="Arial"/>
      <family val="2"/>
    </font>
    <font>
      <i/>
      <sz val="10"/>
      <color rgb="FF000000"/>
      <name val="Arial"/>
      <family val="2"/>
    </font>
    <font>
      <sz val="10"/>
      <color rgb="FFC9211E"/>
      <name val="Arial"/>
      <family val="2"/>
    </font>
    <font>
      <b/>
      <u/>
      <sz val="12"/>
      <color theme="1"/>
      <name val="Calibri"/>
      <family val="2"/>
      <scheme val="minor"/>
    </font>
    <font>
      <sz val="10"/>
      <color theme="1"/>
      <name val="Arial"/>
      <family val="2"/>
    </font>
    <font>
      <b/>
      <sz val="12"/>
      <color theme="1"/>
      <name val="Calibri"/>
      <family val="2"/>
    </font>
    <font>
      <b/>
      <sz val="12"/>
      <color rgb="FF000000"/>
      <name val="Calibri"/>
      <family val="2"/>
      <scheme val="minor"/>
    </font>
    <font>
      <b/>
      <sz val="12"/>
      <name val="Calibri"/>
      <family val="2"/>
      <scheme val="minor"/>
    </font>
    <font>
      <i/>
      <sz val="12"/>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DDDDDD"/>
        <bgColor rgb="FFCCFFCC"/>
      </patternFill>
    </fill>
    <fill>
      <patternFill patternType="solid">
        <fgColor rgb="FFFF0000"/>
        <bgColor indexed="64"/>
      </patternFill>
    </fill>
    <fill>
      <patternFill patternType="solid">
        <fgColor rgb="FFFFFF99"/>
        <bgColor indexed="64"/>
      </patternFill>
    </fill>
    <fill>
      <patternFill patternType="solid">
        <fgColor rgb="FFFFFF99"/>
        <bgColor rgb="FFCCFFCC"/>
      </patternFill>
    </fill>
    <fill>
      <patternFill patternType="solid">
        <fgColor rgb="FFDDDDDD"/>
        <bgColor rgb="FFDDDDDD"/>
      </patternFill>
    </fill>
    <fill>
      <patternFill patternType="solid">
        <fgColor rgb="FFFFFF99"/>
        <bgColor rgb="FFDDDDDD"/>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2" tint="-9.9978637043366805E-2"/>
        <bgColor rgb="FFDDDDDD"/>
      </patternFill>
    </fill>
    <fill>
      <patternFill patternType="solid">
        <fgColor theme="2" tint="-9.9978637043366805E-2"/>
        <bgColor rgb="FFFF4000"/>
      </patternFill>
    </fill>
    <fill>
      <patternFill patternType="solid">
        <fgColor theme="7" tint="0.59999389629810485"/>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right/>
      <top style="thin">
        <color indexed="64"/>
      </top>
      <bottom style="thin">
        <color indexed="64"/>
      </bottom>
      <diagonal/>
    </border>
  </borders>
  <cellStyleXfs count="4">
    <xf numFmtId="0" fontId="0" fillId="0" borderId="0"/>
    <xf numFmtId="0" fontId="7" fillId="0" borderId="0"/>
    <xf numFmtId="43" fontId="14" fillId="0" borderId="0" applyFont="0" applyFill="0" applyBorder="0" applyAlignment="0" applyProtection="0"/>
    <xf numFmtId="44" fontId="14" fillId="0" borderId="0" applyFont="0" applyFill="0" applyBorder="0" applyAlignment="0" applyProtection="0"/>
  </cellStyleXfs>
  <cellXfs count="208">
    <xf numFmtId="0" fontId="0" fillId="0" borderId="0" xfId="0"/>
    <xf numFmtId="0" fontId="1" fillId="2" borderId="0" xfId="0" applyFont="1" applyFill="1"/>
    <xf numFmtId="4" fontId="2" fillId="2" borderId="0" xfId="0" applyNumberFormat="1" applyFont="1" applyFill="1"/>
    <xf numFmtId="0" fontId="3" fillId="2" borderId="0" xfId="0" applyFont="1" applyFill="1"/>
    <xf numFmtId="0" fontId="4" fillId="2" borderId="0" xfId="0" applyFont="1" applyFill="1"/>
    <xf numFmtId="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0" fontId="2" fillId="4" borderId="1" xfId="0" applyFont="1" applyFill="1" applyBorder="1"/>
    <xf numFmtId="0" fontId="2" fillId="4" borderId="1" xfId="0" applyFont="1" applyFill="1" applyBorder="1" applyAlignment="1">
      <alignment horizontal="center"/>
    </xf>
    <xf numFmtId="0" fontId="6" fillId="4" borderId="1" xfId="0" applyFont="1" applyFill="1" applyBorder="1"/>
    <xf numFmtId="0" fontId="10" fillId="4" borderId="1" xfId="0" applyFont="1" applyFill="1" applyBorder="1"/>
    <xf numFmtId="0" fontId="2" fillId="2" borderId="1" xfId="0" applyFont="1" applyFill="1" applyBorder="1"/>
    <xf numFmtId="0" fontId="2" fillId="2" borderId="1" xfId="0" applyFont="1" applyFill="1" applyBorder="1" applyAlignment="1">
      <alignment horizontal="center"/>
    </xf>
    <xf numFmtId="0" fontId="6" fillId="2" borderId="1" xfId="0" applyFont="1" applyFill="1" applyBorder="1"/>
    <xf numFmtId="0" fontId="10" fillId="2" borderId="1" xfId="0" applyFont="1" applyFill="1" applyBorder="1"/>
    <xf numFmtId="0" fontId="10" fillId="2" borderId="1" xfId="0" applyFont="1" applyFill="1" applyBorder="1" applyAlignment="1">
      <alignment horizontal="center"/>
    </xf>
    <xf numFmtId="43" fontId="2" fillId="0" borderId="5" xfId="0" applyNumberFormat="1" applyFont="1" applyBorder="1"/>
    <xf numFmtId="43" fontId="2" fillId="2" borderId="5" xfId="0" applyNumberFormat="1" applyFont="1" applyFill="1" applyBorder="1"/>
    <xf numFmtId="43" fontId="6" fillId="0" borderId="1" xfId="0" applyNumberFormat="1" applyFont="1" applyBorder="1"/>
    <xf numFmtId="43" fontId="6" fillId="2" borderId="1" xfId="0" applyNumberFormat="1" applyFont="1" applyFill="1" applyBorder="1"/>
    <xf numFmtId="43" fontId="2" fillId="2" borderId="1" xfId="0" applyNumberFormat="1" applyFont="1" applyFill="1" applyBorder="1"/>
    <xf numFmtId="43" fontId="10" fillId="2" borderId="5" xfId="0" applyNumberFormat="1" applyFont="1" applyFill="1" applyBorder="1"/>
    <xf numFmtId="43" fontId="2" fillId="4" borderId="1" xfId="0" applyNumberFormat="1" applyFont="1" applyFill="1" applyBorder="1"/>
    <xf numFmtId="43" fontId="10" fillId="2" borderId="1" xfId="0" applyNumberFormat="1" applyFont="1" applyFill="1" applyBorder="1"/>
    <xf numFmtId="43" fontId="2" fillId="4" borderId="5" xfId="0" applyNumberFormat="1" applyFont="1" applyFill="1" applyBorder="1"/>
    <xf numFmtId="43" fontId="2" fillId="4" borderId="2" xfId="0" applyNumberFormat="1" applyFont="1" applyFill="1" applyBorder="1"/>
    <xf numFmtId="43" fontId="2" fillId="0" borderId="1" xfId="0" applyNumberFormat="1" applyFont="1" applyBorder="1"/>
    <xf numFmtId="0" fontId="0" fillId="2" borderId="0" xfId="0" applyFill="1"/>
    <xf numFmtId="49" fontId="10" fillId="2" borderId="1" xfId="0" applyNumberFormat="1" applyFont="1" applyFill="1" applyBorder="1"/>
    <xf numFmtId="49" fontId="10" fillId="2" borderId="1" xfId="0" applyNumberFormat="1" applyFont="1" applyFill="1" applyBorder="1" applyAlignment="1">
      <alignment horizontal="center"/>
    </xf>
    <xf numFmtId="0" fontId="6" fillId="2" borderId="1" xfId="0" applyFont="1" applyFill="1" applyBorder="1" applyAlignment="1">
      <alignment horizontal="center"/>
    </xf>
    <xf numFmtId="0" fontId="0" fillId="2" borderId="0" xfId="0" applyFont="1" applyFill="1"/>
    <xf numFmtId="49" fontId="2" fillId="2" borderId="1" xfId="0" applyNumberFormat="1" applyFont="1" applyFill="1" applyBorder="1" applyAlignment="1">
      <alignment horizontal="center"/>
    </xf>
    <xf numFmtId="43" fontId="10" fillId="5" borderId="2" xfId="0" applyNumberFormat="1" applyFont="1" applyFill="1" applyBorder="1"/>
    <xf numFmtId="43" fontId="10" fillId="5" borderId="1" xfId="0" applyNumberFormat="1" applyFont="1" applyFill="1" applyBorder="1"/>
    <xf numFmtId="43" fontId="10" fillId="5" borderId="1" xfId="0" applyNumberFormat="1" applyFont="1" applyFill="1" applyBorder="1" applyAlignment="1">
      <alignment horizontal="right"/>
    </xf>
    <xf numFmtId="4" fontId="5" fillId="6" borderId="1" xfId="0" applyNumberFormat="1" applyFont="1" applyFill="1" applyBorder="1" applyAlignment="1">
      <alignment horizontal="center" vertical="center" wrapText="1"/>
    </xf>
    <xf numFmtId="43" fontId="2" fillId="5" borderId="0" xfId="0" applyNumberFormat="1" applyFont="1" applyFill="1" applyBorder="1"/>
    <xf numFmtId="43" fontId="6" fillId="5" borderId="1" xfId="0" applyNumberFormat="1" applyFont="1" applyFill="1" applyBorder="1"/>
    <xf numFmtId="43" fontId="2" fillId="5" borderId="5" xfId="0" applyNumberFormat="1" applyFont="1" applyFill="1" applyBorder="1"/>
    <xf numFmtId="43" fontId="2" fillId="5" borderId="1" xfId="0" applyNumberFormat="1" applyFont="1" applyFill="1" applyBorder="1"/>
    <xf numFmtId="43" fontId="2" fillId="5" borderId="2" xfId="0" applyNumberFormat="1" applyFont="1" applyFill="1" applyBorder="1"/>
    <xf numFmtId="43" fontId="2" fillId="5" borderId="4" xfId="0" applyNumberFormat="1" applyFont="1" applyFill="1" applyBorder="1"/>
    <xf numFmtId="0" fontId="5" fillId="6" borderId="1" xfId="0" applyFont="1" applyFill="1" applyBorder="1" applyAlignment="1">
      <alignment horizontal="center" vertical="center" wrapText="1"/>
    </xf>
    <xf numFmtId="0" fontId="0" fillId="0" borderId="0" xfId="0" applyFont="1"/>
    <xf numFmtId="43" fontId="2" fillId="5" borderId="8" xfId="0" applyNumberFormat="1" applyFont="1" applyFill="1" applyBorder="1"/>
    <xf numFmtId="0" fontId="10" fillId="5" borderId="1" xfId="0" applyFont="1" applyFill="1" applyBorder="1"/>
    <xf numFmtId="0" fontId="2" fillId="5" borderId="1" xfId="0" applyFont="1" applyFill="1" applyBorder="1"/>
    <xf numFmtId="0" fontId="6" fillId="5" borderId="1" xfId="0" applyFont="1" applyFill="1" applyBorder="1"/>
    <xf numFmtId="49" fontId="6" fillId="5" borderId="1" xfId="0" applyNumberFormat="1" applyFont="1" applyFill="1" applyBorder="1"/>
    <xf numFmtId="49" fontId="2" fillId="5" borderId="1" xfId="0" applyNumberFormat="1" applyFont="1" applyFill="1" applyBorder="1"/>
    <xf numFmtId="0" fontId="8" fillId="5" borderId="1" xfId="0" applyFont="1" applyFill="1" applyBorder="1"/>
    <xf numFmtId="0" fontId="11" fillId="5" borderId="1" xfId="0" applyFont="1" applyFill="1" applyBorder="1"/>
    <xf numFmtId="0" fontId="12" fillId="5" borderId="1" xfId="1" applyFont="1" applyFill="1" applyBorder="1" applyAlignment="1"/>
    <xf numFmtId="43" fontId="0" fillId="5" borderId="1" xfId="0" applyNumberFormat="1" applyFill="1" applyBorder="1"/>
    <xf numFmtId="43" fontId="0" fillId="5" borderId="1" xfId="0" applyNumberFormat="1" applyFont="1" applyFill="1" applyBorder="1" applyAlignment="1">
      <alignment horizontal="right"/>
    </xf>
    <xf numFmtId="43" fontId="0" fillId="5" borderId="1" xfId="0" applyNumberFormat="1" applyFont="1" applyFill="1" applyBorder="1"/>
    <xf numFmtId="43" fontId="11" fillId="5" borderId="1" xfId="0" applyNumberFormat="1" applyFont="1" applyFill="1" applyBorder="1"/>
    <xf numFmtId="43" fontId="6" fillId="0" borderId="5" xfId="0" applyNumberFormat="1" applyFont="1" applyBorder="1"/>
    <xf numFmtId="43" fontId="6" fillId="2" borderId="5" xfId="0" applyNumberFormat="1" applyFont="1" applyFill="1" applyBorder="1"/>
    <xf numFmtId="43" fontId="2" fillId="0" borderId="2" xfId="0" applyNumberFormat="1" applyFont="1" applyBorder="1"/>
    <xf numFmtId="43" fontId="2" fillId="0" borderId="6" xfId="0" applyNumberFormat="1" applyFont="1" applyBorder="1"/>
    <xf numFmtId="43" fontId="2" fillId="4" borderId="7" xfId="0" applyNumberFormat="1" applyFont="1" applyFill="1" applyBorder="1"/>
    <xf numFmtId="43" fontId="6" fillId="5" borderId="2" xfId="0" applyNumberFormat="1" applyFont="1" applyFill="1" applyBorder="1"/>
    <xf numFmtId="0" fontId="2" fillId="5" borderId="5" xfId="0" applyFont="1" applyFill="1" applyBorder="1"/>
    <xf numFmtId="0" fontId="2" fillId="0" borderId="9" xfId="0" applyFont="1" applyBorder="1" applyAlignment="1">
      <alignment horizontal="center"/>
    </xf>
    <xf numFmtId="0" fontId="2" fillId="5" borderId="4" xfId="0" applyFont="1" applyFill="1" applyBorder="1"/>
    <xf numFmtId="0" fontId="2" fillId="5" borderId="3" xfId="0" applyFont="1" applyFill="1" applyBorder="1"/>
    <xf numFmtId="0" fontId="2" fillId="5" borderId="2" xfId="0" applyFont="1" applyFill="1" applyBorder="1"/>
    <xf numFmtId="0" fontId="13" fillId="2" borderId="1" xfId="0" applyFont="1" applyFill="1" applyBorder="1"/>
    <xf numFmtId="0" fontId="13" fillId="2" borderId="1" xfId="0" applyFont="1" applyFill="1" applyBorder="1" applyAlignment="1">
      <alignment horizontal="center"/>
    </xf>
    <xf numFmtId="4" fontId="13" fillId="2" borderId="1" xfId="0" applyNumberFormat="1" applyFont="1" applyFill="1" applyBorder="1"/>
    <xf numFmtId="164" fontId="2" fillId="2" borderId="1" xfId="0" applyNumberFormat="1" applyFont="1" applyFill="1" applyBorder="1"/>
    <xf numFmtId="164" fontId="2" fillId="5" borderId="1" xfId="0" applyNumberFormat="1" applyFont="1" applyFill="1" applyBorder="1"/>
    <xf numFmtId="4" fontId="13" fillId="5" borderId="1" xfId="0" applyNumberFormat="1" applyFont="1" applyFill="1" applyBorder="1"/>
    <xf numFmtId="164" fontId="2" fillId="5" borderId="4" xfId="0" applyNumberFormat="1" applyFont="1" applyFill="1" applyBorder="1"/>
    <xf numFmtId="164" fontId="2" fillId="5" borderId="2" xfId="0" applyNumberFormat="1" applyFont="1" applyFill="1" applyBorder="1"/>
    <xf numFmtId="164" fontId="2" fillId="5" borderId="3" xfId="0" applyNumberFormat="1" applyFont="1" applyFill="1" applyBorder="1"/>
    <xf numFmtId="43" fontId="0" fillId="0" borderId="0" xfId="0" applyNumberFormat="1"/>
    <xf numFmtId="0" fontId="0" fillId="0" borderId="0" xfId="0" applyAlignment="1">
      <alignment horizontal="right"/>
    </xf>
    <xf numFmtId="4" fontId="5" fillId="6" borderId="4" xfId="0" applyNumberFormat="1" applyFont="1" applyFill="1" applyBorder="1" applyAlignment="1">
      <alignment horizontal="center" vertical="center" wrapText="1"/>
    </xf>
    <xf numFmtId="43" fontId="0" fillId="0" borderId="0" xfId="2" applyFont="1"/>
    <xf numFmtId="165" fontId="0" fillId="0" borderId="0" xfId="0" applyNumberFormat="1"/>
    <xf numFmtId="43" fontId="15" fillId="2" borderId="0" xfId="2" applyFont="1" applyFill="1" applyBorder="1"/>
    <xf numFmtId="43" fontId="15" fillId="0" borderId="0" xfId="2" applyFont="1" applyBorder="1"/>
    <xf numFmtId="0" fontId="0" fillId="0" borderId="0" xfId="0" pivotButton="1"/>
    <xf numFmtId="0" fontId="0" fillId="0" borderId="0" xfId="0" applyAlignment="1">
      <alignment horizontal="left"/>
    </xf>
    <xf numFmtId="3" fontId="0" fillId="0" borderId="0" xfId="0" applyNumberFormat="1"/>
    <xf numFmtId="0" fontId="16" fillId="0" borderId="0" xfId="0" applyFont="1"/>
    <xf numFmtId="3" fontId="16" fillId="0" borderId="0" xfId="0" applyNumberFormat="1" applyFont="1"/>
    <xf numFmtId="0" fontId="17" fillId="0" borderId="0" xfId="0" applyFont="1"/>
    <xf numFmtId="0" fontId="17" fillId="0" borderId="0" xfId="0" applyFont="1" applyBorder="1"/>
    <xf numFmtId="0" fontId="17" fillId="0" borderId="13" xfId="0" applyFont="1" applyBorder="1" applyAlignment="1">
      <alignment horizontal="center"/>
    </xf>
    <xf numFmtId="0" fontId="18" fillId="0" borderId="12" xfId="0" applyFont="1" applyBorder="1" applyAlignment="1">
      <alignment horizontal="center"/>
    </xf>
    <xf numFmtId="0" fontId="17" fillId="0" borderId="10" xfId="0" applyFont="1" applyBorder="1"/>
    <xf numFmtId="0" fontId="19" fillId="0" borderId="0" xfId="0" applyFont="1"/>
    <xf numFmtId="0" fontId="20" fillId="0" borderId="0" xfId="0" applyFont="1"/>
    <xf numFmtId="0" fontId="21" fillId="0" borderId="0" xfId="0" applyFont="1"/>
    <xf numFmtId="0" fontId="19" fillId="0" borderId="0" xfId="0" applyFont="1" applyAlignment="1">
      <alignment horizontal="center"/>
    </xf>
    <xf numFmtId="0" fontId="0" fillId="0" borderId="0" xfId="0" applyAlignment="1">
      <alignment horizontal="center" wrapText="1"/>
    </xf>
    <xf numFmtId="0" fontId="0" fillId="0" borderId="2" xfId="0" applyBorder="1"/>
    <xf numFmtId="0" fontId="16" fillId="0" borderId="2" xfId="0" applyFont="1" applyBorder="1" applyAlignment="1">
      <alignment horizontal="center" vertical="center" wrapText="1"/>
    </xf>
    <xf numFmtId="0" fontId="16" fillId="0" borderId="2" xfId="0" applyFont="1" applyBorder="1"/>
    <xf numFmtId="0" fontId="16" fillId="11" borderId="2" xfId="0" applyFont="1" applyFill="1" applyBorder="1"/>
    <xf numFmtId="0" fontId="16" fillId="12" borderId="2" xfId="0" applyFont="1" applyFill="1" applyBorder="1"/>
    <xf numFmtId="0" fontId="19" fillId="0" borderId="0" xfId="0" applyFont="1" applyAlignment="1">
      <alignment horizontal="center"/>
    </xf>
    <xf numFmtId="0" fontId="17" fillId="0" borderId="13" xfId="0" applyFont="1" applyBorder="1" applyAlignment="1">
      <alignment horizontal="center"/>
    </xf>
    <xf numFmtId="3" fontId="23" fillId="2" borderId="1" xfId="0" applyNumberFormat="1" applyFont="1" applyFill="1" applyBorder="1"/>
    <xf numFmtId="3" fontId="0" fillId="0" borderId="0" xfId="0" applyNumberFormat="1" applyFont="1"/>
    <xf numFmtId="3" fontId="23" fillId="2" borderId="0" xfId="0" applyNumberFormat="1" applyFont="1" applyFill="1" applyBorder="1"/>
    <xf numFmtId="3" fontId="24" fillId="2" borderId="0" xfId="0" applyNumberFormat="1" applyFont="1" applyFill="1" applyBorder="1"/>
    <xf numFmtId="0" fontId="0" fillId="0" borderId="11" xfId="0" applyFont="1" applyBorder="1"/>
    <xf numFmtId="3" fontId="16" fillId="0" borderId="12" xfId="0" applyNumberFormat="1" applyFont="1" applyBorder="1"/>
    <xf numFmtId="3" fontId="23" fillId="2" borderId="5" xfId="0" applyNumberFormat="1" applyFont="1" applyFill="1" applyBorder="1"/>
    <xf numFmtId="43" fontId="16" fillId="0" borderId="2" xfId="2" applyFont="1" applyBorder="1"/>
    <xf numFmtId="0" fontId="25" fillId="13" borderId="1" xfId="0" applyFont="1" applyFill="1" applyBorder="1" applyAlignment="1">
      <alignment horizontal="center" vertical="center" wrapText="1"/>
    </xf>
    <xf numFmtId="4" fontId="25" fillId="13" borderId="1" xfId="0" applyNumberFormat="1" applyFont="1" applyFill="1" applyBorder="1" applyAlignment="1">
      <alignment horizontal="center" vertical="center" wrapText="1"/>
    </xf>
    <xf numFmtId="4" fontId="25" fillId="13" borderId="5" xfId="0" applyNumberFormat="1" applyFont="1" applyFill="1" applyBorder="1" applyAlignment="1">
      <alignment horizontal="center" vertical="center" wrapText="1"/>
    </xf>
    <xf numFmtId="0" fontId="16" fillId="14" borderId="2" xfId="0" applyFont="1" applyFill="1" applyBorder="1" applyAlignment="1">
      <alignment horizontal="center" vertical="center" wrapText="1"/>
    </xf>
    <xf numFmtId="49" fontId="11" fillId="0" borderId="2" xfId="0" applyNumberFormat="1" applyFont="1" applyBorder="1" applyAlignment="1">
      <alignment horizontal="left" vertical="center"/>
    </xf>
    <xf numFmtId="0" fontId="8" fillId="0" borderId="2" xfId="0" applyFont="1" applyBorder="1" applyAlignment="1">
      <alignment horizontal="left" vertical="center"/>
    </xf>
    <xf numFmtId="0" fontId="0" fillId="0" borderId="2" xfId="0" applyFont="1" applyBorder="1"/>
    <xf numFmtId="0" fontId="8" fillId="0" borderId="2" xfId="0" applyFont="1" applyBorder="1"/>
    <xf numFmtId="0" fontId="8" fillId="9" borderId="2" xfId="0" applyFont="1" applyFill="1" applyBorder="1" applyAlignment="1">
      <alignment horizontal="left" vertical="center"/>
    </xf>
    <xf numFmtId="0" fontId="8" fillId="10" borderId="2" xfId="0" applyFont="1" applyFill="1" applyBorder="1" applyAlignment="1">
      <alignment horizontal="left" vertical="center"/>
    </xf>
    <xf numFmtId="0" fontId="0" fillId="10"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0" fillId="0" borderId="2" xfId="0" applyFont="1" applyBorder="1" applyAlignment="1">
      <alignment horizontal="left" vertical="center"/>
    </xf>
    <xf numFmtId="0" fontId="11" fillId="0" borderId="2" xfId="0" applyFont="1" applyBorder="1" applyAlignment="1">
      <alignment horizontal="left" vertical="center"/>
    </xf>
    <xf numFmtId="49" fontId="11" fillId="0" borderId="2" xfId="0" applyNumberFormat="1" applyFont="1" applyBorder="1" applyAlignment="1">
      <alignment horizontal="center" vertical="center"/>
    </xf>
    <xf numFmtId="0" fontId="0" fillId="0" borderId="1" xfId="0" applyFont="1" applyBorder="1" applyAlignment="1">
      <alignment horizontal="left" vertical="center"/>
    </xf>
    <xf numFmtId="44" fontId="0" fillId="0" borderId="1" xfId="3" applyFont="1" applyBorder="1" applyAlignment="1">
      <alignment horizontal="center" vertical="center"/>
    </xf>
    <xf numFmtId="44" fontId="0" fillId="5" borderId="1" xfId="3" applyFont="1" applyFill="1" applyBorder="1" applyAlignment="1">
      <alignment horizontal="center" vertical="center"/>
    </xf>
    <xf numFmtId="44" fontId="0" fillId="5" borderId="5" xfId="3" applyFont="1" applyFill="1" applyBorder="1" applyAlignment="1">
      <alignment horizontal="center" vertical="center"/>
    </xf>
    <xf numFmtId="0" fontId="0" fillId="0" borderId="1" xfId="0" applyFont="1" applyBorder="1"/>
    <xf numFmtId="44" fontId="0" fillId="0" borderId="5" xfId="3" applyFont="1" applyBorder="1" applyAlignment="1">
      <alignment horizontal="center" vertical="center"/>
    </xf>
    <xf numFmtId="44" fontId="0" fillId="5" borderId="2" xfId="3" applyFont="1" applyFill="1" applyBorder="1" applyAlignment="1">
      <alignment horizontal="center"/>
    </xf>
    <xf numFmtId="0" fontId="25" fillId="7" borderId="1" xfId="0" applyFont="1" applyFill="1" applyBorder="1"/>
    <xf numFmtId="44" fontId="25" fillId="7" borderId="1" xfId="3" applyFont="1" applyFill="1" applyBorder="1"/>
    <xf numFmtId="44" fontId="25" fillId="8" borderId="3" xfId="3" applyFont="1" applyFill="1" applyBorder="1"/>
    <xf numFmtId="0" fontId="0" fillId="0" borderId="0" xfId="0" applyAlignment="1">
      <alignment horizontal="center"/>
    </xf>
    <xf numFmtId="0" fontId="17" fillId="0" borderId="0" xfId="0" applyFont="1" applyAlignment="1">
      <alignment vertical="center"/>
    </xf>
    <xf numFmtId="0" fontId="0" fillId="0" borderId="0" xfId="0" applyAlignment="1">
      <alignment vertical="center"/>
    </xf>
    <xf numFmtId="166" fontId="0" fillId="0" borderId="0" xfId="2" applyNumberFormat="1" applyFont="1" applyAlignment="1">
      <alignment vertical="center"/>
    </xf>
    <xf numFmtId="166" fontId="16" fillId="0" borderId="0" xfId="2" applyNumberFormat="1" applyFont="1" applyAlignment="1">
      <alignment vertical="center"/>
    </xf>
    <xf numFmtId="0" fontId="16" fillId="0" borderId="0" xfId="0" applyFont="1" applyAlignment="1">
      <alignment vertical="center"/>
    </xf>
    <xf numFmtId="166" fontId="14" fillId="0" borderId="0" xfId="2" applyNumberFormat="1" applyFont="1" applyAlignment="1">
      <alignment vertical="center"/>
    </xf>
    <xf numFmtId="0" fontId="16" fillId="0" borderId="11" xfId="0" applyFont="1" applyBorder="1"/>
    <xf numFmtId="166" fontId="16" fillId="0" borderId="13" xfId="0" applyNumberFormat="1" applyFont="1" applyBorder="1"/>
    <xf numFmtId="166" fontId="16" fillId="0" borderId="12" xfId="0" applyNumberFormat="1" applyFont="1" applyBorder="1"/>
    <xf numFmtId="0" fontId="27" fillId="0" borderId="0" xfId="0" applyFont="1"/>
    <xf numFmtId="165" fontId="0" fillId="0" borderId="2" xfId="0" applyNumberFormat="1" applyFont="1" applyBorder="1" applyAlignment="1">
      <alignment vertical="center"/>
    </xf>
    <xf numFmtId="43" fontId="0" fillId="0" borderId="2" xfId="2" applyFont="1" applyBorder="1" applyAlignment="1">
      <alignment vertical="center"/>
    </xf>
    <xf numFmtId="0" fontId="0" fillId="0" borderId="2" xfId="0" applyBorder="1" applyAlignment="1">
      <alignment vertical="center"/>
    </xf>
    <xf numFmtId="43" fontId="0" fillId="0" borderId="2" xfId="2" applyFont="1" applyBorder="1" applyAlignment="1">
      <alignment horizontal="right" vertical="center"/>
    </xf>
    <xf numFmtId="165" fontId="16" fillId="0" borderId="2" xfId="0" applyNumberFormat="1" applyFont="1" applyBorder="1" applyAlignment="1">
      <alignment vertical="center"/>
    </xf>
    <xf numFmtId="166" fontId="0" fillId="0" borderId="2" xfId="2" applyNumberFormat="1" applyFont="1" applyBorder="1" applyAlignment="1">
      <alignment vertical="center"/>
    </xf>
    <xf numFmtId="43" fontId="16" fillId="0" borderId="2" xfId="2" applyFont="1" applyBorder="1" applyAlignment="1">
      <alignment vertical="center"/>
    </xf>
    <xf numFmtId="165" fontId="0" fillId="0" borderId="2" xfId="0" applyNumberFormat="1" applyBorder="1" applyAlignment="1">
      <alignment vertical="center"/>
    </xf>
    <xf numFmtId="0" fontId="0" fillId="5" borderId="2" xfId="0" applyFont="1" applyFill="1" applyBorder="1"/>
    <xf numFmtId="0" fontId="0" fillId="0" borderId="4" xfId="0" applyFont="1" applyBorder="1" applyAlignment="1">
      <alignment horizontal="left" vertical="center"/>
    </xf>
    <xf numFmtId="0" fontId="0" fillId="0" borderId="3" xfId="0" applyFont="1" applyBorder="1" applyAlignment="1">
      <alignment horizontal="left" vertical="center"/>
    </xf>
    <xf numFmtId="44" fontId="0" fillId="0" borderId="4" xfId="3" applyFont="1" applyBorder="1" applyAlignment="1">
      <alignment horizontal="center" vertical="center"/>
    </xf>
    <xf numFmtId="44" fontId="0" fillId="0" borderId="3" xfId="3" applyFont="1" applyBorder="1" applyAlignment="1">
      <alignment horizontal="center" vertical="center"/>
    </xf>
    <xf numFmtId="44" fontId="0" fillId="5" borderId="4" xfId="3" applyFont="1" applyFill="1" applyBorder="1" applyAlignment="1">
      <alignment horizontal="center" vertical="center"/>
    </xf>
    <xf numFmtId="44" fontId="0" fillId="5" borderId="3" xfId="3" applyFont="1" applyFill="1" applyBorder="1" applyAlignment="1">
      <alignment horizontal="center" vertical="center"/>
    </xf>
    <xf numFmtId="44" fontId="0" fillId="5" borderId="20" xfId="3" applyFont="1" applyFill="1" applyBorder="1" applyAlignment="1">
      <alignment horizontal="center" vertical="center"/>
    </xf>
    <xf numFmtId="44" fontId="0" fillId="5" borderId="21" xfId="3" applyFont="1" applyFill="1" applyBorder="1" applyAlignment="1">
      <alignment horizontal="center" vertical="center"/>
    </xf>
    <xf numFmtId="44" fontId="0" fillId="5" borderId="23" xfId="3" applyFont="1" applyFill="1" applyBorder="1" applyAlignment="1">
      <alignment horizontal="center" vertical="center"/>
    </xf>
    <xf numFmtId="44" fontId="0" fillId="5" borderId="24" xfId="3" applyFont="1" applyFill="1" applyBorder="1" applyAlignment="1">
      <alignment horizontal="center" vertical="center"/>
    </xf>
    <xf numFmtId="0" fontId="0" fillId="0" borderId="23" xfId="0" applyFont="1" applyBorder="1" applyAlignment="1">
      <alignment horizontal="left" vertical="center"/>
    </xf>
    <xf numFmtId="44" fontId="0" fillId="0" borderId="23" xfId="3" applyFont="1" applyBorder="1" applyAlignment="1">
      <alignment horizontal="center" vertical="center"/>
    </xf>
    <xf numFmtId="0" fontId="0" fillId="0" borderId="20" xfId="0" applyFont="1" applyBorder="1" applyAlignment="1">
      <alignment horizontal="left" vertical="center"/>
    </xf>
    <xf numFmtId="0" fontId="0" fillId="0" borderId="24" xfId="0" applyFont="1" applyBorder="1" applyAlignment="1">
      <alignment horizontal="left" vertical="center"/>
    </xf>
    <xf numFmtId="44" fontId="0" fillId="0" borderId="2" xfId="3" applyFont="1" applyBorder="1" applyAlignment="1">
      <alignment horizontal="center" vertical="center"/>
    </xf>
    <xf numFmtId="44" fontId="0" fillId="5" borderId="2" xfId="3" applyFont="1" applyFill="1" applyBorder="1" applyAlignment="1">
      <alignment horizontal="center" vertical="center"/>
    </xf>
    <xf numFmtId="0" fontId="26" fillId="14" borderId="22"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19" fillId="0" borderId="0" xfId="0" applyFont="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7" fillId="0" borderId="11" xfId="0" applyFont="1" applyBorder="1" applyAlignment="1">
      <alignment horizontal="center"/>
    </xf>
    <xf numFmtId="0" fontId="17" fillId="0" borderId="13" xfId="0" applyFont="1" applyBorder="1" applyAlignment="1">
      <alignment horizontal="center"/>
    </xf>
    <xf numFmtId="0" fontId="17" fillId="0" borderId="12" xfId="0" applyFont="1" applyBorder="1" applyAlignment="1">
      <alignment horizontal="center"/>
    </xf>
    <xf numFmtId="3" fontId="0" fillId="15" borderId="11" xfId="0" applyNumberFormat="1" applyFill="1" applyBorder="1" applyAlignment="1">
      <alignment horizontal="center"/>
    </xf>
    <xf numFmtId="3" fontId="0" fillId="15" borderId="13" xfId="0" applyNumberFormat="1" applyFill="1" applyBorder="1" applyAlignment="1">
      <alignment horizontal="center"/>
    </xf>
    <xf numFmtId="3" fontId="0" fillId="15" borderId="12" xfId="0" applyNumberFormat="1" applyFill="1" applyBorder="1" applyAlignment="1">
      <alignment horizontal="center"/>
    </xf>
    <xf numFmtId="0" fontId="0" fillId="15" borderId="11" xfId="0" applyFill="1" applyBorder="1" applyAlignment="1">
      <alignment horizontal="center"/>
    </xf>
    <xf numFmtId="0" fontId="0" fillId="15" borderId="13" xfId="0" applyFill="1" applyBorder="1" applyAlignment="1">
      <alignment horizontal="center"/>
    </xf>
    <xf numFmtId="0" fontId="0" fillId="15" borderId="12" xfId="0" applyFill="1" applyBorder="1" applyAlignment="1">
      <alignment horizontal="center"/>
    </xf>
    <xf numFmtId="0" fontId="0" fillId="15" borderId="14" xfId="0" applyFill="1" applyBorder="1" applyAlignment="1">
      <alignment horizontal="center"/>
    </xf>
    <xf numFmtId="0" fontId="0" fillId="15" borderId="15" xfId="0" applyFill="1" applyBorder="1" applyAlignment="1">
      <alignment horizontal="center"/>
    </xf>
    <xf numFmtId="0" fontId="0" fillId="15" borderId="16" xfId="0" applyFill="1" applyBorder="1" applyAlignment="1">
      <alignment horizontal="center"/>
    </xf>
    <xf numFmtId="0" fontId="0" fillId="15" borderId="11" xfId="0" applyFill="1" applyBorder="1" applyAlignment="1">
      <alignment horizontal="center" vertical="center"/>
    </xf>
    <xf numFmtId="0" fontId="0" fillId="15" borderId="13" xfId="0" applyFill="1" applyBorder="1" applyAlignment="1">
      <alignment horizontal="center" vertical="center"/>
    </xf>
    <xf numFmtId="0" fontId="0" fillId="15" borderId="12" xfId="0" applyFill="1" applyBorder="1" applyAlignment="1">
      <alignment horizontal="center" vertical="center"/>
    </xf>
    <xf numFmtId="0" fontId="0" fillId="0" borderId="22" xfId="0" applyBorder="1" applyAlignment="1">
      <alignment horizontal="center"/>
    </xf>
    <xf numFmtId="0" fontId="0" fillId="0" borderId="25" xfId="0" applyBorder="1" applyAlignment="1">
      <alignment horizontal="center"/>
    </xf>
    <xf numFmtId="0" fontId="0" fillId="0" borderId="8" xfId="0" applyBorder="1" applyAlignment="1">
      <alignment horizontal="center"/>
    </xf>
    <xf numFmtId="0" fontId="17" fillId="15" borderId="11" xfId="0" applyFont="1" applyFill="1" applyBorder="1" applyAlignment="1">
      <alignment horizontal="center"/>
    </xf>
    <xf numFmtId="0" fontId="17" fillId="15" borderId="13" xfId="0" applyFont="1" applyFill="1" applyBorder="1" applyAlignment="1">
      <alignment horizontal="center"/>
    </xf>
    <xf numFmtId="0" fontId="17" fillId="15" borderId="12" xfId="0" applyFont="1" applyFill="1" applyBorder="1" applyAlignment="1">
      <alignment horizontal="center"/>
    </xf>
    <xf numFmtId="3" fontId="16" fillId="0" borderId="11" xfId="0" applyNumberFormat="1" applyFont="1" applyBorder="1"/>
    <xf numFmtId="3" fontId="16" fillId="0" borderId="10" xfId="0" applyNumberFormat="1" applyFont="1" applyBorder="1"/>
    <xf numFmtId="3" fontId="23" fillId="2" borderId="1" xfId="0" applyNumberFormat="1" applyFont="1" applyFill="1" applyBorder="1" applyAlignment="1">
      <alignment wrapText="1"/>
    </xf>
  </cellXfs>
  <cellStyles count="4">
    <cellStyle name="Migliaia" xfId="2" builtinId="3"/>
    <cellStyle name="Normale" xfId="0" builtinId="0"/>
    <cellStyle name="Normale 2" xfId="1" xr:uid="{00000000-0005-0000-0000-000002000000}"/>
    <cellStyle name="Valuta" xfId="3" builtinId="4"/>
  </cellStyles>
  <dxfs count="1">
    <dxf>
      <numFmt numFmtId="3" formatCode="#,##0"/>
    </dxf>
  </dxfs>
  <tableStyles count="0" defaultTableStyle="TableStyleMedium2" defaultPivotStyle="PivotStyleLight16"/>
  <colors>
    <mruColors>
      <color rgb="FFFFFF99"/>
      <color rgb="FFFE62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acentini Francesca" refreshedDate="44474.379096643519" createdVersion="7" refreshedVersion="7" minRefreshableVersion="3" recordCount="765" xr:uid="{13ABB7F3-3D64-4ED7-9C17-E31D0340230E}">
  <cacheSource type="worksheet">
    <worksheetSource ref="E5:M770" sheet="Elenco interventi"/>
  </cacheSource>
  <cacheFields count="9">
    <cacheField name="Area tematica" numFmtId="0">
      <sharedItems containsBlank="1" count="11">
        <m/>
        <s v="05 - AMBIENTE E RISORSE NATURALI"/>
        <s v="10 SOCIALE E SALUTE"/>
        <s v="01 - RICERCA E INNOVAZIONE"/>
        <s v="08 - RIQUALIFICAZIONE URBANA"/>
        <s v="02 - DIGITALIZZAZIONE"/>
        <s v="03 - COMPETITIVITA' IMPRESE"/>
        <s v="07 - TRASPORTI E MOBILITA'"/>
        <s v="12 - CAPACITA' AMMINISTRATIVA"/>
        <s v="06 - CULTURA"/>
        <s v="11 - ISTRUZIONE E FORMAZIONE"/>
      </sharedItems>
    </cacheField>
    <cacheField name="Settore di intervento" numFmtId="0">
      <sharedItems containsBlank="1" count="22">
        <m/>
        <s v="05.04 - BONIFICHE"/>
        <s v="10.01 - STRUTTURE SOCIALI  "/>
        <s v="01.02 STRUTTURE DI RICERCA"/>
        <s v="01.01 RICERCA E SVILUPPO"/>
        <s v="05.02 RISORSE IDRICHE"/>
        <s v="08. 01 EDILIZIA E SPAZI PUBBLICI"/>
        <s v="02.01 CONNETTIVITÀ DIGITALE"/>
        <s v="03.01 INDUSTRIA E SERVIZI"/>
        <s v="07.05 MOBILITÀ URBANA"/>
        <s v="07.02 TRASPORTO FERROVIARIO"/>
        <s v="07.01 TRASPORTO STRADALE"/>
        <s v="07.05 - MOBILITA' URBANA"/>
        <s v="12.02 ASSISTENZA TECNICA"/>
        <s v="08.01 EDILIZIA E SPAZI PUBBLICI"/>
        <s v="06.01 PATRIMONIO E PAESAGGIO"/>
        <s v="07.06 LOGISTICA"/>
        <s v="05.01 - RISCHI E ADATTAMENTO CLIMATICO"/>
        <s v="11.01 - STRUTTURE EDUCATIVE E FORMATIVE"/>
        <s v="08.01 - EDILIZIA E SPAZI PUBBLICI"/>
        <s v="06.01 - PATRIMONIO E PAESAGGIO"/>
        <s v="06.02 - ATTIVITA’ CULTURALI"/>
      </sharedItems>
    </cacheField>
    <cacheField name="Ciclo di programmazione" numFmtId="0">
      <sharedItems/>
    </cacheField>
    <cacheField name="Tipologia di programma d’origine" numFmtId="0">
      <sharedItems/>
    </cacheField>
    <cacheField name="Programma d’origine" numFmtId="0">
      <sharedItems/>
    </cacheField>
    <cacheField name="Macroarea" numFmtId="0">
      <sharedItems/>
    </cacheField>
    <cacheField name="Stato di attuazione" numFmtId="0">
      <sharedItems count="3">
        <s v="Completato"/>
        <s v="In corso"/>
        <s v="in fase di controlli"/>
      </sharedItems>
    </cacheField>
    <cacheField name="Risorse FSC assegnate" numFmtId="0">
      <sharedItems containsString="0" containsBlank="1" containsNumber="1" minValue="0" maxValue="55961915"/>
    </cacheField>
    <cacheField name="Risorse FSC assegnate (30/06/2021)" numFmtId="0">
      <sharedItems containsBlank="1" containsMixedTypes="1" containsNumber="1" minValue="9300" maxValue="56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5">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1"/>
    <m/>
    <m/>
  </r>
  <r>
    <x v="0"/>
    <x v="0"/>
    <s v="2000-2006"/>
    <s v="ORD"/>
    <s v="INTESA EMILIA ROMAGNA"/>
    <s v="Centro-Nord"/>
    <x v="1"/>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1"/>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1"/>
    <x v="1"/>
    <s v="2000-2006"/>
    <s v="ORD"/>
    <s v="INTESA EMILIA ROMAGNA"/>
    <s v="Centro-Nord"/>
    <x v="0"/>
    <m/>
    <m/>
  </r>
  <r>
    <x v="1"/>
    <x v="1"/>
    <s v="2000-2006"/>
    <s v="ORD"/>
    <s v="INTESA EMILIA ROMAGNA"/>
    <s v="Centro-Nord"/>
    <x v="0"/>
    <m/>
    <m/>
  </r>
  <r>
    <x v="1"/>
    <x v="1"/>
    <s v="2000-2006"/>
    <s v="ORD"/>
    <s v="INTESA EMILIA ROMAGNA"/>
    <s v="Centro-Nord"/>
    <x v="1"/>
    <m/>
    <m/>
  </r>
  <r>
    <x v="1"/>
    <x v="1"/>
    <s v="2000-2006"/>
    <s v="ORD"/>
    <s v="INTESA EMILIA ROMAGNA"/>
    <s v="Centro-Nord"/>
    <x v="1"/>
    <m/>
    <m/>
  </r>
  <r>
    <x v="1"/>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2"/>
    <x v="2"/>
    <s v="2000-2006"/>
    <s v="ORD"/>
    <s v="INTESA EMILIA ROMAGNA"/>
    <s v="Centro-Nord"/>
    <x v="0"/>
    <m/>
    <m/>
  </r>
  <r>
    <x v="3"/>
    <x v="3"/>
    <s v="2000-2006"/>
    <s v="ORD"/>
    <s v="INTESA EMILIA ROMAGNA"/>
    <s v="Centro-Nord"/>
    <x v="0"/>
    <n v="329939.74"/>
    <n v="329939.74"/>
  </r>
  <r>
    <x v="3"/>
    <x v="3"/>
    <s v="2000-2006"/>
    <s v="ORD"/>
    <s v="INTESA EMILIA ROMAGNA"/>
    <s v="Centro-Nord"/>
    <x v="0"/>
    <n v="689939.75"/>
    <n v="689939.75"/>
  </r>
  <r>
    <x v="3"/>
    <x v="4"/>
    <s v="2000-2006"/>
    <s v="ORD"/>
    <s v="INTESA EMILIA ROMAGNA"/>
    <s v="Centro-Nord"/>
    <x v="0"/>
    <n v="1165672.3999999999"/>
    <n v="1165672.3999999999"/>
  </r>
  <r>
    <x v="3"/>
    <x v="4"/>
    <s v="2000-2006"/>
    <s v="ORD"/>
    <s v="INTESA EMILIA ROMAGNA"/>
    <s v="Centro-Nord"/>
    <x v="0"/>
    <n v="700000"/>
    <n v="491441.25"/>
  </r>
  <r>
    <x v="3"/>
    <x v="4"/>
    <s v="2000-2006"/>
    <s v="ORD"/>
    <s v="INTESA EMILIA ROMAGNA"/>
    <s v="Centro-Nord"/>
    <x v="0"/>
    <n v="350178.69"/>
    <n v="315941.39"/>
  </r>
  <r>
    <x v="3"/>
    <x v="3"/>
    <s v="2000-2006"/>
    <s v="ORD"/>
    <s v="INTESA EMILIA ROMAGNA"/>
    <s v="Centro-Nord"/>
    <x v="0"/>
    <n v="611565"/>
    <n v="611565"/>
  </r>
  <r>
    <x v="3"/>
    <x v="4"/>
    <s v="2000-2006"/>
    <s v="ORD"/>
    <s v="INTESA EMILIA ROMAGNA"/>
    <s v="Centro-Nord"/>
    <x v="0"/>
    <n v="691570.33"/>
    <n v="691570.33"/>
  </r>
  <r>
    <x v="3"/>
    <x v="4"/>
    <s v="2000-2006"/>
    <s v="ORD"/>
    <s v="INTESA EMILIA ROMAGNA"/>
    <s v="Centro-Nord"/>
    <x v="0"/>
    <n v="377864.02"/>
    <n v="324872.84000000003"/>
  </r>
  <r>
    <x v="3"/>
    <x v="4"/>
    <s v="2000-2006"/>
    <s v="ORD"/>
    <s v="INTESA EMILIA ROMAGNA"/>
    <s v="Centro-Nord"/>
    <x v="0"/>
    <n v="100000"/>
    <n v="100000"/>
  </r>
  <r>
    <x v="3"/>
    <x v="3"/>
    <s v="2000-2006"/>
    <s v="ORD"/>
    <s v="INTESA EMILIA ROMAGNA"/>
    <s v="Centro-Nord"/>
    <x v="0"/>
    <n v="2900000"/>
    <n v="2900000"/>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1"/>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1"/>
    <x v="5"/>
    <s v="2000-2006"/>
    <s v="ORD"/>
    <s v="INTESA EMILIA ROMAGNA"/>
    <s v="Centro-Nord"/>
    <x v="0"/>
    <n v="454949.75"/>
    <n v="454949.75"/>
  </r>
  <r>
    <x v="1"/>
    <x v="5"/>
    <s v="2000-2006"/>
    <s v="ORD"/>
    <s v="INTESA EMILIA ROMAGNA"/>
    <s v="Centro-Nord"/>
    <x v="0"/>
    <n v="77468.53"/>
    <n v="77468.53"/>
  </r>
  <r>
    <x v="1"/>
    <x v="5"/>
    <s v="2000-2006"/>
    <s v="ORD"/>
    <s v="INTESA EMILIA ROMAGNA"/>
    <s v="Centro-Nord"/>
    <x v="0"/>
    <n v="194968.8"/>
    <n v="194968.8"/>
  </r>
  <r>
    <x v="1"/>
    <x v="5"/>
    <s v="2000-2006"/>
    <s v="ORD"/>
    <s v="INTESA EMILIA ROMAGNA"/>
    <s v="Centro-Nord"/>
    <x v="0"/>
    <n v="537998.74"/>
    <n v="537998.74"/>
  </r>
  <r>
    <x v="1"/>
    <x v="5"/>
    <s v="2000-2006"/>
    <s v="ORD"/>
    <s v="INTESA EMILIA ROMAGNA"/>
    <s v="Centro-Nord"/>
    <x v="0"/>
    <n v="1344933.37"/>
    <n v="1344933.37"/>
  </r>
  <r>
    <x v="1"/>
    <x v="5"/>
    <s v="2000-2006"/>
    <s v="ORD"/>
    <s v="INTESA EMILIA ROMAGNA"/>
    <s v="Centro-Nord"/>
    <x v="0"/>
    <n v="1202366.8799999999"/>
    <n v="1202366.8799999999"/>
  </r>
  <r>
    <x v="1"/>
    <x v="5"/>
    <s v="2000-2006"/>
    <s v="ORD"/>
    <s v="INTESA EMILIA ROMAGNA"/>
    <s v="Centro-Nord"/>
    <x v="0"/>
    <n v="270460.7"/>
    <n v="270460.7"/>
  </r>
  <r>
    <x v="1"/>
    <x v="5"/>
    <s v="2000-2006"/>
    <s v="ORD"/>
    <s v="INTESA EMILIA ROMAGNA"/>
    <s v="Centro-Nord"/>
    <x v="0"/>
    <n v="667069.41"/>
    <n v="667069.41"/>
  </r>
  <r>
    <x v="1"/>
    <x v="5"/>
    <s v="2000-2006"/>
    <s v="ORD"/>
    <s v="INTESA EMILIA ROMAGNA"/>
    <s v="Centro-Nord"/>
    <x v="0"/>
    <n v="224677.16"/>
    <n v="224677.16"/>
  </r>
  <r>
    <x v="1"/>
    <x v="5"/>
    <s v="2000-2006"/>
    <s v="ORD"/>
    <s v="INTESA EMILIA ROMAGNA"/>
    <s v="Centro-Nord"/>
    <x v="0"/>
    <n v="88216.320000000007"/>
    <n v="88216.320000000007"/>
  </r>
  <r>
    <x v="1"/>
    <x v="5"/>
    <s v="2000-2006"/>
    <s v="ORD"/>
    <s v="INTESA EMILIA ROMAGNA"/>
    <s v="Centro-Nord"/>
    <x v="0"/>
    <n v="54457.57"/>
    <n v="54457.57"/>
  </r>
  <r>
    <x v="1"/>
    <x v="5"/>
    <s v="2000-2006"/>
    <s v="ORD"/>
    <s v="INTESA EMILIA ROMAGNA"/>
    <s v="Centro-Nord"/>
    <x v="0"/>
    <n v="24910.1"/>
    <n v="24910.1"/>
  </r>
  <r>
    <x v="1"/>
    <x v="5"/>
    <s v="2000-2006"/>
    <s v="ORD"/>
    <s v="INTESA EMILIA ROMAGNA"/>
    <s v="Centro-Nord"/>
    <x v="0"/>
    <n v="105373.52"/>
    <n v="105373.52"/>
  </r>
  <r>
    <x v="1"/>
    <x v="5"/>
    <s v="2000-2006"/>
    <s v="ORD"/>
    <s v="INTESA EMILIA ROMAGNA"/>
    <s v="Centro-Nord"/>
    <x v="0"/>
    <n v="121330.53"/>
    <n v="121330.53"/>
  </r>
  <r>
    <x v="1"/>
    <x v="5"/>
    <s v="2000-2006"/>
    <s v="ORD"/>
    <s v="INTESA EMILIA ROMAGNA"/>
    <s v="Centro-Nord"/>
    <x v="0"/>
    <n v="1348059.88"/>
    <n v="1348059.88"/>
  </r>
  <r>
    <x v="1"/>
    <x v="5"/>
    <s v="2000-2006"/>
    <s v="ORD"/>
    <s v="INTESA EMILIA ROMAGNA"/>
    <s v="Centro-Nord"/>
    <x v="0"/>
    <n v="556182.32999999996"/>
    <n v="556182.32999999996"/>
  </r>
  <r>
    <x v="4"/>
    <x v="6"/>
    <s v="2000-2006"/>
    <s v="ORD"/>
    <s v="INTESA EMILIA ROMAGNA"/>
    <s v="Centro-Nord"/>
    <x v="0"/>
    <n v="2500000"/>
    <n v="2500000"/>
  </r>
  <r>
    <x v="1"/>
    <x v="5"/>
    <s v="2000-2006"/>
    <s v="ORD"/>
    <s v="INTESA EMILIA ROMAGNA"/>
    <s v="Centro-Nord"/>
    <x v="0"/>
    <n v="271824.69"/>
    <n v="271824.69"/>
  </r>
  <r>
    <x v="1"/>
    <x v="5"/>
    <s v="2000-2006"/>
    <s v="ORD"/>
    <s v="INTESA EMILIA ROMAGNA"/>
    <s v="Centro-Nord"/>
    <x v="0"/>
    <n v="1077617.2"/>
    <n v="1077617.2"/>
  </r>
  <r>
    <x v="1"/>
    <x v="5"/>
    <s v="2000-2006"/>
    <s v="ORD"/>
    <s v="INTESA EMILIA ROMAGNA"/>
    <s v="Centro-Nord"/>
    <x v="0"/>
    <n v="599996.04"/>
    <n v="599996.04"/>
  </r>
  <r>
    <x v="1"/>
    <x v="5"/>
    <s v="2000-2006"/>
    <s v="ORD"/>
    <s v="INTESA EMILIA ROMAGNA"/>
    <s v="Centro-Nord"/>
    <x v="0"/>
    <n v="998966.89"/>
    <n v="998966.89"/>
  </r>
  <r>
    <x v="1"/>
    <x v="5"/>
    <s v="2000-2006"/>
    <s v="ORD"/>
    <s v="INTESA EMILIA ROMAGNA"/>
    <s v="Centro-Nord"/>
    <x v="0"/>
    <n v="988380.24"/>
    <n v="988380.24"/>
  </r>
  <r>
    <x v="0"/>
    <x v="0"/>
    <s v="2000-2006"/>
    <s v="ORD"/>
    <s v="INTESA EMILIA ROMAGNA"/>
    <s v="Centro-Nord"/>
    <x v="0"/>
    <m/>
    <m/>
  </r>
  <r>
    <x v="5"/>
    <x v="7"/>
    <s v="2000-2006"/>
    <s v="ORD"/>
    <s v="INTESA EMILIA ROMAGNA"/>
    <s v="Centro-Nord"/>
    <x v="0"/>
    <n v="1263600"/>
    <n v="1263600"/>
  </r>
  <r>
    <x v="5"/>
    <x v="7"/>
    <s v="2000-2006"/>
    <s v="ORD"/>
    <s v="INTESA EMILIA ROMAGNA"/>
    <s v="Centro-Nord"/>
    <x v="0"/>
    <n v="2516874.7200000002"/>
    <n v="2516874.7200000002"/>
  </r>
  <r>
    <x v="0"/>
    <x v="0"/>
    <s v="2000-2006"/>
    <s v="ORD"/>
    <s v="INTESA EMILIA ROMAGNA"/>
    <s v="Centro-Nord"/>
    <x v="0"/>
    <m/>
    <m/>
  </r>
  <r>
    <x v="0"/>
    <x v="0"/>
    <s v="2000-2006"/>
    <s v="ORD"/>
    <s v="INTESA EMILIA ROMAGNA"/>
    <s v="Centro-Nord"/>
    <x v="1"/>
    <m/>
    <m/>
  </r>
  <r>
    <x v="0"/>
    <x v="0"/>
    <s v="2000-2006"/>
    <s v="ORD"/>
    <s v="INTESA EMILIA ROMAGNA"/>
    <s v="Centro-Nord"/>
    <x v="0"/>
    <m/>
    <m/>
  </r>
  <r>
    <x v="0"/>
    <x v="0"/>
    <s v="2000-2006"/>
    <s v="ORD"/>
    <s v="INTESA EMILIA ROMAGNA"/>
    <s v="Centro-Nord"/>
    <x v="0"/>
    <m/>
    <m/>
  </r>
  <r>
    <x v="0"/>
    <x v="0"/>
    <s v="2000-2006"/>
    <s v="ORD"/>
    <s v="INTESA EMILIA ROMAGNA"/>
    <s v="Centro-Nord"/>
    <x v="0"/>
    <m/>
    <m/>
  </r>
  <r>
    <x v="5"/>
    <x v="7"/>
    <s v="2000-2006"/>
    <s v="ORD"/>
    <s v="INTESA EMILIA ROMAGNA"/>
    <s v="Centro-Nord"/>
    <x v="0"/>
    <n v="158795"/>
    <n v="158795"/>
  </r>
  <r>
    <x v="5"/>
    <x v="7"/>
    <s v="2000-2006"/>
    <s v="ORD"/>
    <s v="INTESA EMILIA ROMAGNA"/>
    <s v="Centro-Nord"/>
    <x v="0"/>
    <n v="100000"/>
    <n v="100000"/>
  </r>
  <r>
    <x v="6"/>
    <x v="8"/>
    <s v="2000-2006"/>
    <s v="ORD"/>
    <s v="INTESA EMILIA ROMAGNA"/>
    <s v="Centro-Nord"/>
    <x v="0"/>
    <n v="61723.16"/>
    <n v="61723.16"/>
  </r>
  <r>
    <x v="6"/>
    <x v="8"/>
    <s v="2000-2006"/>
    <s v="ORD"/>
    <s v="INTESA EMILIA ROMAGNA"/>
    <s v="Centro-Nord"/>
    <x v="0"/>
    <n v="464423.63"/>
    <n v="464423.63"/>
  </r>
  <r>
    <x v="7"/>
    <x v="9"/>
    <s v="2000-2006"/>
    <s v="ORD"/>
    <s v="INTESA EMILIA ROMAGNA"/>
    <s v="Centro-Nord"/>
    <x v="0"/>
    <n v="373031.86"/>
    <n v="373031.86"/>
  </r>
  <r>
    <x v="5"/>
    <x v="7"/>
    <s v="2000-2006"/>
    <s v="ORD"/>
    <s v="INTESA EMILIA ROMAGNA"/>
    <s v="Centro-Nord"/>
    <x v="0"/>
    <n v="256608"/>
    <n v="256608"/>
  </r>
  <r>
    <x v="5"/>
    <x v="7"/>
    <s v="2000-2006"/>
    <s v="ORD"/>
    <s v="INTESA EMILIA ROMAGNA"/>
    <s v="Centro-Nord"/>
    <x v="0"/>
    <n v="1450224"/>
    <n v="1450224"/>
  </r>
  <r>
    <x v="0"/>
    <x v="0"/>
    <s v="2000-2006"/>
    <s v="ORD"/>
    <s v="INTESA EMILIA ROMAGNA"/>
    <s v="Centro-Nord"/>
    <x v="0"/>
    <m/>
    <m/>
  </r>
  <r>
    <x v="0"/>
    <x v="0"/>
    <s v="2000-2006"/>
    <s v="ORD"/>
    <s v="INTESA EMILIA ROMAGNA"/>
    <s v="Centro-Nord"/>
    <x v="0"/>
    <m/>
    <m/>
  </r>
  <r>
    <x v="7"/>
    <x v="10"/>
    <s v="2000-2006"/>
    <s v="ORD"/>
    <s v="INTESA EMILIA ROMAGNA"/>
    <s v="Centro-Nord"/>
    <x v="0"/>
    <n v="35000000"/>
    <n v="35000000"/>
  </r>
  <r>
    <x v="0"/>
    <x v="0"/>
    <s v="2000-2006"/>
    <s v="ORD"/>
    <s v="INTESA EMILIA ROMAGNA"/>
    <s v="Centro-Nord"/>
    <x v="0"/>
    <m/>
    <m/>
  </r>
  <r>
    <x v="0"/>
    <x v="0"/>
    <s v="2000-2006"/>
    <s v="ORD"/>
    <s v="INTESA EMILIA ROMAGNA"/>
    <s v="Centro-Nord"/>
    <x v="1"/>
    <m/>
    <m/>
  </r>
  <r>
    <x v="0"/>
    <x v="0"/>
    <s v="2000-2006"/>
    <s v="ORD"/>
    <s v="INTESA EMILIA ROMAGNA"/>
    <s v="Centro-Nord"/>
    <x v="0"/>
    <m/>
    <m/>
  </r>
  <r>
    <x v="0"/>
    <x v="0"/>
    <s v="2000-2006"/>
    <s v="ORD"/>
    <s v="INTESA EMILIA ROMAGNA"/>
    <s v="Centro-Nord"/>
    <x v="1"/>
    <m/>
    <m/>
  </r>
  <r>
    <x v="7"/>
    <x v="11"/>
    <s v="2000-2006"/>
    <s v="ORD"/>
    <s v="INTESA EMILIA ROMAGNA"/>
    <s v="Centro-Nord"/>
    <x v="0"/>
    <n v="2429413.25"/>
    <n v="2429413.25"/>
  </r>
  <r>
    <x v="7"/>
    <x v="11"/>
    <s v="2000-2006"/>
    <s v="ORD"/>
    <s v="INTESA EMILIA ROMAGNA"/>
    <s v="Centro-Nord"/>
    <x v="0"/>
    <n v="288699.21999999997"/>
    <n v="288699.21999999997"/>
  </r>
  <r>
    <x v="7"/>
    <x v="11"/>
    <s v="2000-2006"/>
    <s v="ORD"/>
    <s v="INTESA EMILIA ROMAGNA"/>
    <s v="Centro-Nord"/>
    <x v="0"/>
    <n v="1637000"/>
    <n v="1546778.52"/>
  </r>
  <r>
    <x v="7"/>
    <x v="11"/>
    <s v="2000-2006"/>
    <s v="ORD"/>
    <s v="INTESA EMILIA ROMAGNA"/>
    <s v="Centro-Nord"/>
    <x v="0"/>
    <n v="720625.74"/>
    <n v="634490.13"/>
  </r>
  <r>
    <x v="7"/>
    <x v="11"/>
    <s v="2000-2006"/>
    <s v="ORD"/>
    <s v="INTESA EMILIA ROMAGNA"/>
    <s v="Centro-Nord"/>
    <x v="0"/>
    <n v="492221.15"/>
    <n v="492221.15"/>
  </r>
  <r>
    <x v="7"/>
    <x v="11"/>
    <s v="2000-2006"/>
    <s v="ORD"/>
    <s v="INTESA EMILIA ROMAGNA"/>
    <s v="Centro-Nord"/>
    <x v="0"/>
    <n v="1009300.9"/>
    <n v="1009300.9"/>
  </r>
  <r>
    <x v="7"/>
    <x v="11"/>
    <s v="2000-2006"/>
    <s v="ORD"/>
    <s v="INTESA EMILIA ROMAGNA"/>
    <s v="Centro-Nord"/>
    <x v="0"/>
    <n v="722475.2"/>
    <n v="722475.2"/>
  </r>
  <r>
    <x v="7"/>
    <x v="11"/>
    <s v="2000-2006"/>
    <s v="ORD"/>
    <s v="INTESA EMILIA ROMAGNA"/>
    <s v="Centro-Nord"/>
    <x v="0"/>
    <n v="3169494.65"/>
    <n v="3169494.65"/>
  </r>
  <r>
    <x v="7"/>
    <x v="11"/>
    <s v="2000-2006"/>
    <s v="ORD"/>
    <s v="INTESA EMILIA ROMAGNA"/>
    <s v="Centro-Nord"/>
    <x v="0"/>
    <n v="2582284.5"/>
    <n v="2582284.5"/>
  </r>
  <r>
    <x v="7"/>
    <x v="11"/>
    <s v="2000-2006"/>
    <s v="ORD"/>
    <s v="INTESA EMILIA ROMAGNA"/>
    <s v="Centro-Nord"/>
    <x v="0"/>
    <n v="3215344.54"/>
    <n v="3215344.54"/>
  </r>
  <r>
    <x v="7"/>
    <x v="11"/>
    <s v="2000-2006"/>
    <s v="ORD"/>
    <s v="INTESA EMILIA ROMAGNA"/>
    <s v="Centro-Nord"/>
    <x v="0"/>
    <n v="1032913.8"/>
    <n v="1032913.8"/>
  </r>
  <r>
    <x v="7"/>
    <x v="11"/>
    <s v="2000-2006"/>
    <s v="ORD"/>
    <s v="INTESA EMILIA ROMAGNA"/>
    <s v="Centro-Nord"/>
    <x v="0"/>
    <n v="5693937.3099999996"/>
    <n v="5693937.3099999996"/>
  </r>
  <r>
    <x v="7"/>
    <x v="11"/>
    <s v="2000-2006"/>
    <s v="ORD"/>
    <s v="INTESA EMILIA ROMAGNA"/>
    <s v="Centro-Nord"/>
    <x v="0"/>
    <n v="543954.07999999996"/>
    <n v="543954.07999999996"/>
  </r>
  <r>
    <x v="7"/>
    <x v="11"/>
    <s v="2000-2006"/>
    <s v="ORD"/>
    <s v="INTESA EMILIA ROMAGNA"/>
    <s v="Centro-Nord"/>
    <x v="0"/>
    <n v="1342787.9"/>
    <n v="1342787.9"/>
  </r>
  <r>
    <x v="7"/>
    <x v="11"/>
    <s v="2000-2006"/>
    <s v="ORD"/>
    <s v="INTESA EMILIA ROMAGNA"/>
    <s v="Centro-Nord"/>
    <x v="0"/>
    <n v="539877.43999999994"/>
    <n v="539877.43999999994"/>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7"/>
    <x v="11"/>
    <s v="2000-2006"/>
    <s v="ORD"/>
    <s v="INTESA EMILIA ROMAGNA"/>
    <s v="Centro-Nord"/>
    <x v="0"/>
    <n v="516058.7"/>
    <n v="516058.7"/>
  </r>
  <r>
    <x v="7"/>
    <x v="11"/>
    <s v="2000-2006"/>
    <s v="ORD"/>
    <s v="INTESA EMILIA ROMAGNA"/>
    <s v="Centro-Nord"/>
    <x v="0"/>
    <n v="173004.34"/>
    <n v="173004.34"/>
  </r>
  <r>
    <x v="7"/>
    <x v="11"/>
    <s v="2000-2006"/>
    <s v="ORD"/>
    <s v="INTESA EMILIA ROMAGNA"/>
    <s v="Centro-Nord"/>
    <x v="0"/>
    <n v="141046.35999999999"/>
    <n v="141046.35999999999"/>
  </r>
  <r>
    <x v="7"/>
    <x v="11"/>
    <s v="2000-2006"/>
    <s v="ORD"/>
    <s v="INTESA EMILIA ROMAGNA"/>
    <s v="Centro-Nord"/>
    <x v="0"/>
    <n v="32400"/>
    <n v="32400"/>
  </r>
  <r>
    <x v="7"/>
    <x v="11"/>
    <s v="2000-2006"/>
    <s v="ORD"/>
    <s v="INTESA EMILIA ROMAGNA"/>
    <s v="Centro-Nord"/>
    <x v="0"/>
    <n v="31278.799999999999"/>
    <n v="31278.799999999999"/>
  </r>
  <r>
    <x v="7"/>
    <x v="11"/>
    <s v="2000-2006"/>
    <s v="ORD"/>
    <s v="INTESA EMILIA ROMAGNA"/>
    <s v="Centro-Nord"/>
    <x v="0"/>
    <n v="271605.02"/>
    <n v="271605.02"/>
  </r>
  <r>
    <x v="7"/>
    <x v="11"/>
    <s v="2000-2006"/>
    <s v="ORD"/>
    <s v="INTESA EMILIA ROMAGNA"/>
    <s v="Centro-Nord"/>
    <x v="0"/>
    <n v="42339.17"/>
    <n v="42339.17"/>
  </r>
  <r>
    <x v="7"/>
    <x v="11"/>
    <s v="2000-2006"/>
    <s v="ORD"/>
    <s v="INTESA EMILIA ROMAGNA"/>
    <s v="Centro-Nord"/>
    <x v="0"/>
    <n v="59083.91"/>
    <n v="59083.91"/>
  </r>
  <r>
    <x v="7"/>
    <x v="11"/>
    <s v="2000-2006"/>
    <s v="ORD"/>
    <s v="INTESA EMILIA ROMAGNA"/>
    <s v="Centro-Nord"/>
    <x v="0"/>
    <n v="106673.28"/>
    <n v="106673.28"/>
  </r>
  <r>
    <x v="7"/>
    <x v="11"/>
    <s v="2000-2006"/>
    <s v="ORD"/>
    <s v="INTESA EMILIA ROMAGNA"/>
    <s v="Centro-Nord"/>
    <x v="0"/>
    <n v="354000"/>
    <n v="354000"/>
  </r>
  <r>
    <x v="7"/>
    <x v="11"/>
    <s v="2000-2006"/>
    <s v="ORD"/>
    <s v="INTESA EMILIA ROMAGNA"/>
    <s v="Centro-Nord"/>
    <x v="0"/>
    <n v="317621"/>
    <n v="317621"/>
  </r>
  <r>
    <x v="7"/>
    <x v="12"/>
    <s v="2000-2006"/>
    <s v="ORD"/>
    <s v="INTESA EMILIA ROMAGNA"/>
    <s v="Centro-Nord"/>
    <x v="0"/>
    <n v="826282.91"/>
    <n v="826282.91"/>
  </r>
  <r>
    <x v="7"/>
    <x v="11"/>
    <s v="2000-2006"/>
    <s v="ORD"/>
    <s v="INTESA EMILIA ROMAGNA"/>
    <s v="Centro-Nord"/>
    <x v="0"/>
    <n v="50089.05"/>
    <n v="50089.05"/>
  </r>
  <r>
    <x v="7"/>
    <x v="11"/>
    <s v="2000-2006"/>
    <s v="ORD"/>
    <s v="INTESA EMILIA ROMAGNA"/>
    <s v="Centro-Nord"/>
    <x v="0"/>
    <n v="248472.44"/>
    <n v="248472.44"/>
  </r>
  <r>
    <x v="7"/>
    <x v="11"/>
    <s v="2000-2006"/>
    <s v="ORD"/>
    <s v="INTESA EMILIA ROMAGNA"/>
    <s v="Centro-Nord"/>
    <x v="0"/>
    <n v="80000"/>
    <n v="80000"/>
  </r>
  <r>
    <x v="7"/>
    <x v="11"/>
    <s v="2000-2006"/>
    <s v="ORD"/>
    <s v="INTESA EMILIA ROMAGNA"/>
    <s v="Centro-Nord"/>
    <x v="0"/>
    <n v="200000"/>
    <n v="200000"/>
  </r>
  <r>
    <x v="7"/>
    <x v="11"/>
    <s v="2000-2006"/>
    <s v="ORD"/>
    <s v="INTESA EMILIA ROMAGNA"/>
    <s v="Centro-Nord"/>
    <x v="0"/>
    <n v="138000"/>
    <n v="138000"/>
  </r>
  <r>
    <x v="7"/>
    <x v="11"/>
    <s v="2000-2006"/>
    <s v="ORD"/>
    <s v="INTESA EMILIA ROMAGNA"/>
    <s v="Centro-Nord"/>
    <x v="0"/>
    <n v="200000"/>
    <n v="200000"/>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1"/>
    <m/>
    <m/>
  </r>
  <r>
    <x v="0"/>
    <x v="0"/>
    <s v="2000-2006"/>
    <s v="ORD"/>
    <s v="INTESA EMILIA ROMAGNA"/>
    <s v="Centro-Nord"/>
    <x v="1"/>
    <m/>
    <m/>
  </r>
  <r>
    <x v="0"/>
    <x v="0"/>
    <s v="2000-2006"/>
    <s v="ORD"/>
    <s v="INTESA EMILIA ROMAGNA"/>
    <s v="Centro-Nord"/>
    <x v="1"/>
    <m/>
    <m/>
  </r>
  <r>
    <x v="0"/>
    <x v="0"/>
    <s v="2000-2006"/>
    <s v="ORD"/>
    <s v="INTESA EMILIA ROMAGNA"/>
    <s v="Centro-Nord"/>
    <x v="1"/>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0"/>
    <x v="0"/>
    <s v="2000-2006"/>
    <s v="ORD"/>
    <s v="INTESA EMILIA ROMAGNA"/>
    <s v="Centro-Nord"/>
    <x v="0"/>
    <m/>
    <m/>
  </r>
  <r>
    <x v="7"/>
    <x v="11"/>
    <s v="2000-2006"/>
    <s v="ORD"/>
    <s v="INTESA EMILIA ROMAGNA"/>
    <s v="Centro-Nord"/>
    <x v="0"/>
    <n v="160000"/>
    <n v="160000"/>
  </r>
  <r>
    <x v="7"/>
    <x v="11"/>
    <s v="2000-2006"/>
    <s v="ORD"/>
    <s v="INTESA EMILIA ROMAGNA"/>
    <s v="Centro-Nord"/>
    <x v="0"/>
    <n v="330000"/>
    <n v="330000"/>
  </r>
  <r>
    <x v="7"/>
    <x v="11"/>
    <s v="2000-2006"/>
    <s v="ORD"/>
    <s v="INTESA EMILIA ROMAGNA"/>
    <s v="Centro-Nord"/>
    <x v="0"/>
    <n v="118000"/>
    <n v="118000"/>
  </r>
  <r>
    <x v="7"/>
    <x v="11"/>
    <s v="2000-2006"/>
    <s v="ORD"/>
    <s v="INTESA EMILIA ROMAGNA"/>
    <s v="Centro-Nord"/>
    <x v="0"/>
    <n v="210000"/>
    <n v="210000"/>
  </r>
  <r>
    <x v="7"/>
    <x v="11"/>
    <s v="2000-2006"/>
    <s v="ORD"/>
    <s v="INTESA EMILIA ROMAGNA"/>
    <s v="Centro-Nord"/>
    <x v="0"/>
    <n v="215000"/>
    <n v="215000"/>
  </r>
  <r>
    <x v="7"/>
    <x v="11"/>
    <s v="2000-2006"/>
    <s v="ORD"/>
    <s v="INTESA EMILIA ROMAGNA"/>
    <s v="Centro-Nord"/>
    <x v="0"/>
    <n v="846000"/>
    <n v="846000"/>
  </r>
  <r>
    <x v="7"/>
    <x v="11"/>
    <s v="2000-2006"/>
    <s v="ORD"/>
    <s v="INTESA EMILIA ROMAGNA"/>
    <s v="Centro-Nord"/>
    <x v="0"/>
    <n v="878799.71"/>
    <n v="878799.71"/>
  </r>
  <r>
    <x v="7"/>
    <x v="11"/>
    <s v="2000-2006"/>
    <s v="ORD"/>
    <s v="INTESA EMILIA ROMAGNA"/>
    <s v="Centro-Nord"/>
    <x v="0"/>
    <n v="247228.39"/>
    <n v="247228.39"/>
  </r>
  <r>
    <x v="7"/>
    <x v="11"/>
    <s v="2000-2006"/>
    <s v="ORD"/>
    <s v="INTESA EMILIA ROMAGNA"/>
    <s v="Centro-Nord"/>
    <x v="0"/>
    <n v="473455.68"/>
    <n v="473455.68"/>
  </r>
  <r>
    <x v="7"/>
    <x v="11"/>
    <s v="2000-2006"/>
    <s v="ORD"/>
    <s v="INTESA EMILIA ROMAGNA"/>
    <s v="Centro-Nord"/>
    <x v="0"/>
    <n v="322000"/>
    <n v="322000"/>
  </r>
  <r>
    <x v="7"/>
    <x v="11"/>
    <s v="2000-2006"/>
    <s v="ORD"/>
    <s v="INTESA EMILIA ROMAGNA"/>
    <s v="Centro-Nord"/>
    <x v="0"/>
    <n v="209999.5"/>
    <n v="209999.5"/>
  </r>
  <r>
    <x v="7"/>
    <x v="11"/>
    <s v="2000-2006"/>
    <s v="ORD"/>
    <s v="INTESA EMILIA ROMAGNA"/>
    <s v="Centro-Nord"/>
    <x v="0"/>
    <n v="155000"/>
    <n v="155000"/>
  </r>
  <r>
    <x v="7"/>
    <x v="11"/>
    <s v="2000-2006"/>
    <s v="ORD"/>
    <s v="INTESA EMILIA ROMAGNA"/>
    <s v="Centro-Nord"/>
    <x v="0"/>
    <n v="372067.46"/>
    <n v="372067.46"/>
  </r>
  <r>
    <x v="7"/>
    <x v="11"/>
    <s v="2000-2006"/>
    <s v="ORD"/>
    <s v="INTESA EMILIA ROMAGNA"/>
    <s v="Centro-Nord"/>
    <x v="0"/>
    <n v="399851.52000000002"/>
    <n v="399851.52000000002"/>
  </r>
  <r>
    <x v="7"/>
    <x v="11"/>
    <s v="2000-2006"/>
    <s v="ORD"/>
    <s v="INTESA EMILIA ROMAGNA"/>
    <s v="Centro-Nord"/>
    <x v="0"/>
    <n v="75747.12"/>
    <n v="75747.12"/>
  </r>
  <r>
    <x v="7"/>
    <x v="11"/>
    <s v="2000-2006"/>
    <s v="ORD"/>
    <s v="INTESA EMILIA ROMAGNA"/>
    <s v="Centro-Nord"/>
    <x v="0"/>
    <n v="2582000"/>
    <n v="2582000"/>
  </r>
  <r>
    <x v="7"/>
    <x v="11"/>
    <s v="2000-2006"/>
    <s v="ORD"/>
    <s v="INTESA EMILIA ROMAGNA"/>
    <s v="Centro-Nord"/>
    <x v="0"/>
    <n v="4097714.27"/>
    <n v="4097714.27"/>
  </r>
  <r>
    <x v="7"/>
    <x v="11"/>
    <s v="2000-2006"/>
    <s v="ORD"/>
    <s v="INTESA EMILIA ROMAGNA"/>
    <s v="Centro-Nord"/>
    <x v="0"/>
    <n v="1934312.88"/>
    <n v="1934312.88"/>
  </r>
  <r>
    <x v="7"/>
    <x v="11"/>
    <s v="2000-2006"/>
    <s v="ORD"/>
    <s v="INTESA EMILIA ROMAGNA"/>
    <s v="Centro-Nord"/>
    <x v="1"/>
    <n v="1400000"/>
    <n v="1400000"/>
  </r>
  <r>
    <x v="0"/>
    <x v="0"/>
    <s v="2000-2006"/>
    <s v="ORD"/>
    <s v="INTESA EMILIA ROMAGNA"/>
    <s v="Centro-Nord"/>
    <x v="0"/>
    <m/>
    <m/>
  </r>
  <r>
    <x v="7"/>
    <x v="11"/>
    <s v="2000-2006"/>
    <s v="ORD"/>
    <s v="INTESA EMILIA ROMAGNA"/>
    <s v="Centro-Nord"/>
    <x v="0"/>
    <n v="900000"/>
    <n v="900000"/>
  </r>
  <r>
    <x v="7"/>
    <x v="11"/>
    <s v="2000-2006"/>
    <s v="ORD"/>
    <s v="INTESA EMILIA ROMAGNA"/>
    <s v="Centro-Nord"/>
    <x v="0"/>
    <n v="990061.1"/>
    <n v="990061.1"/>
  </r>
  <r>
    <x v="7"/>
    <x v="11"/>
    <s v="2000-2006"/>
    <s v="ORD"/>
    <s v="INTESA EMILIA ROMAGNA"/>
    <s v="Centro-Nord"/>
    <x v="0"/>
    <n v="2916996.61"/>
    <n v="2916996.61"/>
  </r>
  <r>
    <x v="7"/>
    <x v="11"/>
    <s v="2000-2006"/>
    <s v="ORD"/>
    <s v="INTESA EMILIA ROMAGNA"/>
    <s v="Centro-Nord"/>
    <x v="0"/>
    <n v="298700"/>
    <n v="298700"/>
  </r>
  <r>
    <x v="7"/>
    <x v="11"/>
    <s v="2000-2006"/>
    <s v="ORD"/>
    <s v="INTESA EMILIA ROMAGNA"/>
    <s v="Centro-Nord"/>
    <x v="0"/>
    <n v="206000"/>
    <n v="206000"/>
  </r>
  <r>
    <x v="7"/>
    <x v="11"/>
    <s v="2000-2006"/>
    <s v="ORD"/>
    <s v="INTESA EMILIA ROMAGNA"/>
    <s v="Centro-Nord"/>
    <x v="0"/>
    <n v="165903.32"/>
    <n v="165903.32"/>
  </r>
  <r>
    <x v="7"/>
    <x v="11"/>
    <s v="2000-2006"/>
    <s v="ORD"/>
    <s v="INTESA EMILIA ROMAGNA"/>
    <s v="Centro-Nord"/>
    <x v="0"/>
    <n v="842016.02"/>
    <n v="842016.02"/>
  </r>
  <r>
    <x v="7"/>
    <x v="11"/>
    <s v="2000-2006"/>
    <s v="ORD"/>
    <s v="INTESA EMILIA ROMAGNA"/>
    <s v="Centro-Nord"/>
    <x v="0"/>
    <n v="1132415.47"/>
    <n v="1132415.47"/>
  </r>
  <r>
    <x v="7"/>
    <x v="11"/>
    <s v="2000-2006"/>
    <s v="ORD"/>
    <s v="INTESA EMILIA ROMAGNA"/>
    <s v="Centro-Nord"/>
    <x v="1"/>
    <n v="582284.5"/>
    <n v="582284.5"/>
  </r>
  <r>
    <x v="7"/>
    <x v="11"/>
    <s v="2000-2006"/>
    <s v="ORD"/>
    <s v="INTESA EMILIA ROMAGNA"/>
    <s v="Centro-Nord"/>
    <x v="0"/>
    <n v="249961.82"/>
    <n v="249961.82"/>
  </r>
  <r>
    <x v="7"/>
    <x v="11"/>
    <s v="2000-2006"/>
    <s v="ORD"/>
    <s v="INTESA EMILIA ROMAGNA"/>
    <s v="Centro-Nord"/>
    <x v="0"/>
    <n v="244188.76"/>
    <n v="244188.76"/>
  </r>
  <r>
    <x v="0"/>
    <x v="0"/>
    <s v="2000-2006"/>
    <s v="ORD"/>
    <s v="INTESA EMILIA ROMAGNA"/>
    <s v="Centro-Nord"/>
    <x v="0"/>
    <m/>
    <m/>
  </r>
  <r>
    <x v="7"/>
    <x v="11"/>
    <s v="2000-2006"/>
    <s v="ORD"/>
    <s v="INTESA EMILIA ROMAGNA"/>
    <s v="Centro-Nord"/>
    <x v="0"/>
    <n v="246807.99"/>
    <n v="246807.99"/>
  </r>
  <r>
    <x v="7"/>
    <x v="11"/>
    <s v="2000-2006"/>
    <s v="ORD"/>
    <s v="INTESA EMILIA ROMAGNA"/>
    <s v="Centro-Nord"/>
    <x v="0"/>
    <n v="249888.25"/>
    <n v="249888.25"/>
  </r>
  <r>
    <x v="7"/>
    <x v="11"/>
    <s v="2000-2006"/>
    <s v="ORD"/>
    <s v="INTESA EMILIA ROMAGNA"/>
    <s v="Centro-Nord"/>
    <x v="0"/>
    <n v="299830.48"/>
    <n v="299830.48"/>
  </r>
  <r>
    <x v="7"/>
    <x v="11"/>
    <s v="2000-2006"/>
    <s v="ORD"/>
    <s v="INTESA EMILIA ROMAGNA"/>
    <s v="Centro-Nord"/>
    <x v="0"/>
    <n v="246128.76"/>
    <n v="246128.76"/>
  </r>
  <r>
    <x v="7"/>
    <x v="11"/>
    <s v="2000-2006"/>
    <s v="ORD"/>
    <s v="INTESA EMILIA ROMAGNA"/>
    <s v="Centro-Nord"/>
    <x v="0"/>
    <n v="300000"/>
    <n v="300000"/>
  </r>
  <r>
    <x v="7"/>
    <x v="11"/>
    <s v="2000-2006"/>
    <s v="ORD"/>
    <s v="INTESA EMILIA ROMAGNA"/>
    <s v="Centro-Nord"/>
    <x v="0"/>
    <n v="295710.34000000003"/>
    <n v="295710.34000000003"/>
  </r>
  <r>
    <x v="7"/>
    <x v="11"/>
    <s v="2000-2006"/>
    <s v="ORD"/>
    <s v="INTESA EMILIA ROMAGNA"/>
    <s v="Centro-Nord"/>
    <x v="0"/>
    <n v="249943.34"/>
    <n v="249943.34"/>
  </r>
  <r>
    <x v="7"/>
    <x v="11"/>
    <s v="2000-2006"/>
    <s v="ORD"/>
    <s v="INTESA EMILIA ROMAGNA"/>
    <s v="Centro-Nord"/>
    <x v="0"/>
    <n v="204147.61"/>
    <n v="204147.61"/>
  </r>
  <r>
    <x v="7"/>
    <x v="11"/>
    <s v="2000-2006"/>
    <s v="ORD"/>
    <s v="INTESA EMILIA ROMAGNA"/>
    <s v="Centro-Nord"/>
    <x v="0"/>
    <n v="216978.4"/>
    <n v="216978.4"/>
  </r>
  <r>
    <x v="7"/>
    <x v="11"/>
    <s v="2000-2006"/>
    <s v="ORD"/>
    <s v="INTESA EMILIA ROMAGNA"/>
    <s v="Centro-Nord"/>
    <x v="0"/>
    <n v="220195.66"/>
    <n v="220195.66"/>
  </r>
  <r>
    <x v="7"/>
    <x v="11"/>
    <s v="2000-2006"/>
    <s v="ORD"/>
    <s v="INTESA EMILIA ROMAGNA"/>
    <s v="Centro-Nord"/>
    <x v="0"/>
    <n v="240622.4"/>
    <n v="240622.4"/>
  </r>
  <r>
    <x v="7"/>
    <x v="11"/>
    <s v="2000-2006"/>
    <s v="ORD"/>
    <s v="INTESA EMILIA ROMAGNA"/>
    <s v="Centro-Nord"/>
    <x v="0"/>
    <n v="243467.83"/>
    <n v="243467.83"/>
  </r>
  <r>
    <x v="7"/>
    <x v="11"/>
    <s v="2000-2006"/>
    <s v="ORD"/>
    <s v="INTESA EMILIA ROMAGNA"/>
    <s v="Centro-Nord"/>
    <x v="0"/>
    <n v="250000"/>
    <n v="250000"/>
  </r>
  <r>
    <x v="7"/>
    <x v="11"/>
    <s v="2000-2006"/>
    <s v="ORD"/>
    <s v="INTESA EMILIA ROMAGNA"/>
    <s v="Centro-Nord"/>
    <x v="0"/>
    <n v="298056.24"/>
    <n v="298056.24"/>
  </r>
  <r>
    <x v="7"/>
    <x v="11"/>
    <s v="2000-2006"/>
    <s v="ORD"/>
    <s v="INTESA EMILIA ROMAGNA"/>
    <s v="Centro-Nord"/>
    <x v="0"/>
    <n v="250000"/>
    <n v="250000"/>
  </r>
  <r>
    <x v="7"/>
    <x v="11"/>
    <s v="2000-2006"/>
    <s v="ORD"/>
    <s v="INTESA EMILIA ROMAGNA"/>
    <s v="Centro-Nord"/>
    <x v="0"/>
    <n v="250000"/>
    <n v="250000"/>
  </r>
  <r>
    <x v="7"/>
    <x v="11"/>
    <s v="2000-2006"/>
    <s v="ORD"/>
    <s v="INTESA EMILIA ROMAGNA"/>
    <s v="Centro-Nord"/>
    <x v="0"/>
    <n v="210515.57"/>
    <n v="210515.57"/>
  </r>
  <r>
    <x v="7"/>
    <x v="11"/>
    <s v="2000-2006"/>
    <s v="ORD"/>
    <s v="INTESA EMILIA ROMAGNA"/>
    <s v="Centro-Nord"/>
    <x v="0"/>
    <n v="86786.36"/>
    <n v="86786.36"/>
  </r>
  <r>
    <x v="7"/>
    <x v="11"/>
    <s v="2000-2006"/>
    <s v="ORD"/>
    <s v="INTESA EMILIA ROMAGNA"/>
    <s v="Centro-Nord"/>
    <x v="0"/>
    <n v="126948.35"/>
    <n v="126948.35"/>
  </r>
  <r>
    <x v="7"/>
    <x v="11"/>
    <s v="2000-2006"/>
    <s v="ORD"/>
    <s v="INTESA EMILIA ROMAGNA"/>
    <s v="Centro-Nord"/>
    <x v="0"/>
    <n v="89614.49"/>
    <n v="89614.49"/>
  </r>
  <r>
    <x v="7"/>
    <x v="11"/>
    <s v="2000-2006"/>
    <s v="ORD"/>
    <s v="INTESA EMILIA ROMAGNA"/>
    <s v="Centro-Nord"/>
    <x v="1"/>
    <n v="0"/>
    <n v="77000"/>
  </r>
  <r>
    <x v="7"/>
    <x v="11"/>
    <s v="2000-2006"/>
    <s v="ORD"/>
    <s v="INTESA EMILIA ROMAGNA"/>
    <s v="Centro-Nord"/>
    <x v="1"/>
    <m/>
    <n v="450000"/>
  </r>
  <r>
    <x v="7"/>
    <x v="11"/>
    <s v="2000-2006"/>
    <s v="ORD"/>
    <s v="INTESA EMILIA ROMAGNA"/>
    <s v="Centro-Nord"/>
    <x v="0"/>
    <n v="600000"/>
    <n v="600000"/>
  </r>
  <r>
    <x v="7"/>
    <x v="11"/>
    <s v="2000-2006"/>
    <s v="ORD"/>
    <s v="INTESA EMILIA ROMAGNA"/>
    <s v="Centro-Nord"/>
    <x v="0"/>
    <n v="700000"/>
    <n v="700000"/>
  </r>
  <r>
    <x v="7"/>
    <x v="11"/>
    <s v="2000-2006"/>
    <s v="ORD"/>
    <s v="INTESA EMILIA ROMAGNA"/>
    <s v="Centro-Nord"/>
    <x v="0"/>
    <n v="600000"/>
    <n v="600000"/>
  </r>
  <r>
    <x v="7"/>
    <x v="11"/>
    <s v="2000-2006"/>
    <s v="ORD"/>
    <s v="INTESA EMILIA ROMAGNA"/>
    <s v="Centro-Nord"/>
    <x v="0"/>
    <n v="609853.97"/>
    <n v="609853.97"/>
  </r>
  <r>
    <x v="7"/>
    <x v="11"/>
    <s v="2000-2006"/>
    <s v="ORD"/>
    <s v="INTESA EMILIA ROMAGNA"/>
    <s v="Centro-Nord"/>
    <x v="0"/>
    <n v="1874649.6"/>
    <n v="1874649.6"/>
  </r>
  <r>
    <x v="7"/>
    <x v="11"/>
    <s v="2000-2006"/>
    <s v="ORD"/>
    <s v="INTESA EMILIA ROMAGNA"/>
    <s v="Centro-Nord"/>
    <x v="0"/>
    <n v="704195.42"/>
    <n v="704195.42"/>
  </r>
  <r>
    <x v="7"/>
    <x v="11"/>
    <s v="2000-2006"/>
    <s v="ORD"/>
    <s v="INTESA EMILIA ROMAGNA"/>
    <s v="Centro-Nord"/>
    <x v="0"/>
    <n v="2000000"/>
    <n v="673160.08"/>
  </r>
  <r>
    <x v="7"/>
    <x v="11"/>
    <s v="2000-2006"/>
    <s v="ORD"/>
    <s v="INTESA EMILIA ROMAGNA"/>
    <s v="Centro-Nord"/>
    <x v="0"/>
    <n v="1074224.02"/>
    <n v="1326839.92"/>
  </r>
  <r>
    <x v="7"/>
    <x v="11"/>
    <s v="2000-2006"/>
    <s v="ORD"/>
    <s v="INTESA EMILIA ROMAGNA"/>
    <s v="Centro-Nord"/>
    <x v="0"/>
    <n v="1330344"/>
    <n v="1330344"/>
  </r>
  <r>
    <x v="7"/>
    <x v="11"/>
    <s v="2000-2006"/>
    <s v="ORD"/>
    <s v="INTESA EMILIA ROMAGNA"/>
    <s v="Centro-Nord"/>
    <x v="1"/>
    <m/>
    <m/>
  </r>
  <r>
    <x v="7"/>
    <x v="11"/>
    <s v="2000-2006"/>
    <s v="ORD"/>
    <s v="INTESA EMILIA ROMAGNA"/>
    <s v="Centro-Nord"/>
    <x v="0"/>
    <m/>
    <m/>
  </r>
  <r>
    <x v="7"/>
    <x v="11"/>
    <s v="2000-2006"/>
    <s v="ORD"/>
    <s v="INTESA EMILIA ROMAGNA"/>
    <s v="Centro-Nord"/>
    <x v="0"/>
    <n v="1914999.93"/>
    <n v="1914999.93"/>
  </r>
  <r>
    <x v="7"/>
    <x v="11"/>
    <s v="2000-2006"/>
    <s v="ORD"/>
    <s v="INTESA EMILIA ROMAGNA"/>
    <s v="Centro-Nord"/>
    <x v="0"/>
    <n v="1863675.55"/>
    <n v="1863675.55"/>
  </r>
  <r>
    <x v="7"/>
    <x v="11"/>
    <s v="2000-2006"/>
    <s v="ORD"/>
    <s v="INTESA EMILIA ROMAGNA"/>
    <s v="Centro-Nord"/>
    <x v="0"/>
    <n v="3077471.03"/>
    <n v="3077471.03"/>
  </r>
  <r>
    <x v="7"/>
    <x v="11"/>
    <s v="2000-2006"/>
    <s v="ORD"/>
    <s v="INTESA EMILIA ROMAGNA"/>
    <s v="Centro-Nord"/>
    <x v="0"/>
    <n v="179167.52"/>
    <n v="179167.52"/>
  </r>
  <r>
    <x v="7"/>
    <x v="11"/>
    <s v="2000-2006"/>
    <s v="ORD"/>
    <s v="INTESA EMILIA ROMAGNA"/>
    <s v="Centro-Nord"/>
    <x v="0"/>
    <n v="85000"/>
    <n v="85000"/>
  </r>
  <r>
    <x v="7"/>
    <x v="11"/>
    <s v="2000-2006"/>
    <s v="ORD"/>
    <s v="INTESA EMILIA ROMAGNA"/>
    <s v="Centro-Nord"/>
    <x v="0"/>
    <n v="72619.34"/>
    <n v="72619.34"/>
  </r>
  <r>
    <x v="7"/>
    <x v="11"/>
    <s v="2000-2006"/>
    <s v="ORD"/>
    <s v="INTESA EMILIA ROMAGNA"/>
    <s v="Centro-Nord"/>
    <x v="0"/>
    <n v="95249.41"/>
    <n v="95249.41"/>
  </r>
  <r>
    <x v="7"/>
    <x v="11"/>
    <s v="2000-2006"/>
    <s v="ORD"/>
    <s v="INTESA EMILIA ROMAGNA"/>
    <s v="Centro-Nord"/>
    <x v="0"/>
    <n v="84173.21"/>
    <n v="84173.21"/>
  </r>
  <r>
    <x v="7"/>
    <x v="11"/>
    <s v="2000-2006"/>
    <s v="ORD"/>
    <s v="INTESA EMILIA ROMAGNA"/>
    <s v="Centro-Nord"/>
    <x v="0"/>
    <n v="146098.4"/>
    <n v="146098.4"/>
  </r>
  <r>
    <x v="7"/>
    <x v="11"/>
    <s v="2000-2006"/>
    <s v="ORD"/>
    <s v="INTESA EMILIA ROMAGNA"/>
    <s v="Centro-Nord"/>
    <x v="0"/>
    <n v="147881.06"/>
    <n v="147881.06"/>
  </r>
  <r>
    <x v="7"/>
    <x v="11"/>
    <s v="2000-2006"/>
    <s v="ORD"/>
    <s v="INTESA EMILIA ROMAGNA"/>
    <s v="Centro-Nord"/>
    <x v="0"/>
    <n v="119928.52"/>
    <n v="119928.52"/>
  </r>
  <r>
    <x v="7"/>
    <x v="11"/>
    <s v="2000-2006"/>
    <s v="ORD"/>
    <s v="INTESA EMILIA ROMAGNA"/>
    <s v="Centro-Nord"/>
    <x v="0"/>
    <n v="237556.57"/>
    <n v="237556.57"/>
  </r>
  <r>
    <x v="7"/>
    <x v="11"/>
    <s v="2000-2006"/>
    <s v="ORD"/>
    <s v="INTESA EMILIA ROMAGNA"/>
    <s v="Centro-Nord"/>
    <x v="0"/>
    <n v="89999.8"/>
    <n v="89999.8"/>
  </r>
  <r>
    <x v="7"/>
    <x v="11"/>
    <s v="2000-2006"/>
    <s v="ORD"/>
    <s v="INTESA EMILIA ROMAGNA"/>
    <s v="Centro-Nord"/>
    <x v="0"/>
    <n v="549260.42000000004"/>
    <n v="549260.42000000004"/>
  </r>
  <r>
    <x v="7"/>
    <x v="11"/>
    <s v="2000-2006"/>
    <s v="ORD"/>
    <s v="INTESA EMILIA ROMAGNA"/>
    <s v="Centro-Nord"/>
    <x v="0"/>
    <n v="250000"/>
    <n v="250000"/>
  </r>
  <r>
    <x v="7"/>
    <x v="11"/>
    <s v="2000-2006"/>
    <s v="ORD"/>
    <s v="INTESA EMILIA ROMAGNA"/>
    <s v="Centro-Nord"/>
    <x v="0"/>
    <n v="2797646.99"/>
    <n v="2797646.99"/>
  </r>
  <r>
    <x v="7"/>
    <x v="11"/>
    <s v="2000-2006"/>
    <s v="ORD"/>
    <s v="INTESA EMILIA ROMAGNA"/>
    <s v="Centro-Nord"/>
    <x v="0"/>
    <n v="1493729.39"/>
    <n v="1493729.39"/>
  </r>
  <r>
    <x v="7"/>
    <x v="11"/>
    <s v="2000-2006"/>
    <s v="ORD"/>
    <s v="INTESA EMILIA ROMAGNA"/>
    <s v="Centro-Nord"/>
    <x v="0"/>
    <n v="250000"/>
    <n v="250000"/>
  </r>
  <r>
    <x v="7"/>
    <x v="11"/>
    <s v="2000-2006"/>
    <s v="ORD"/>
    <s v="INTESA EMILIA ROMAGNA"/>
    <s v="Centro-Nord"/>
    <x v="0"/>
    <n v="298432.19"/>
    <n v="298432.19"/>
  </r>
  <r>
    <x v="7"/>
    <x v="11"/>
    <s v="2000-2006"/>
    <s v="ORD"/>
    <s v="INTESA EMILIA ROMAGNA"/>
    <s v="Centro-Nord"/>
    <x v="0"/>
    <n v="499967"/>
    <n v="499967"/>
  </r>
  <r>
    <x v="7"/>
    <x v="11"/>
    <s v="2000-2006"/>
    <s v="ORD"/>
    <s v="INTESA EMILIA ROMAGNA"/>
    <s v="Centro-Nord"/>
    <x v="0"/>
    <n v="399502.47"/>
    <n v="399502.47"/>
  </r>
  <r>
    <x v="7"/>
    <x v="11"/>
    <s v="2000-2006"/>
    <s v="ORD"/>
    <s v="INTESA EMILIA ROMAGNA"/>
    <s v="Centro-Nord"/>
    <x v="0"/>
    <n v="199985.57"/>
    <n v="199985.57"/>
  </r>
  <r>
    <x v="7"/>
    <x v="11"/>
    <s v="2000-2006"/>
    <s v="ORD"/>
    <s v="INTESA EMILIA ROMAGNA"/>
    <s v="Centro-Nord"/>
    <x v="0"/>
    <n v="349937.39"/>
    <n v="349937.39"/>
  </r>
  <r>
    <x v="7"/>
    <x v="11"/>
    <s v="2000-2006"/>
    <s v="ORD"/>
    <s v="INTESA EMILIA ROMAGNA"/>
    <s v="Centro-Nord"/>
    <x v="0"/>
    <n v="256620"/>
    <n v="256620"/>
  </r>
  <r>
    <x v="7"/>
    <x v="11"/>
    <s v="2000-2006"/>
    <s v="ORD"/>
    <s v="INTESA EMILIA ROMAGNA"/>
    <s v="Centro-Nord"/>
    <x v="0"/>
    <n v="443379.98"/>
    <n v="443379.98"/>
  </r>
  <r>
    <x v="7"/>
    <x v="11"/>
    <s v="2000-2006"/>
    <s v="ORD"/>
    <s v="INTESA EMILIA ROMAGNA"/>
    <s v="Centro-Nord"/>
    <x v="0"/>
    <n v="834691.32"/>
    <n v="834691.32"/>
  </r>
  <r>
    <x v="7"/>
    <x v="11"/>
    <s v="2000-2006"/>
    <s v="ORD"/>
    <s v="INTESA EMILIA ROMAGNA"/>
    <s v="Centro-Nord"/>
    <x v="0"/>
    <n v="700000"/>
    <n v="700000"/>
  </r>
  <r>
    <x v="7"/>
    <x v="11"/>
    <s v="2000-2006"/>
    <s v="ORD"/>
    <s v="INTESA EMILIA ROMAGNA"/>
    <s v="Centro-Nord"/>
    <x v="0"/>
    <n v="85000"/>
    <n v="85000"/>
  </r>
  <r>
    <x v="7"/>
    <x v="11"/>
    <s v="2000-2006"/>
    <s v="ORD"/>
    <s v="INTESA EMILIA ROMAGNA"/>
    <s v="Centro-Nord"/>
    <x v="0"/>
    <m/>
    <m/>
  </r>
  <r>
    <x v="7"/>
    <x v="11"/>
    <s v="2000-2006"/>
    <s v="ORD"/>
    <s v="INTESA EMILIA ROMAGNA"/>
    <s v="Centro-Nord"/>
    <x v="0"/>
    <m/>
    <m/>
  </r>
  <r>
    <x v="7"/>
    <x v="11"/>
    <s v="2000-2006"/>
    <s v="ORD"/>
    <s v="INTESA EMILIA ROMAGNA"/>
    <s v="Centro-Nord"/>
    <x v="0"/>
    <m/>
    <m/>
  </r>
  <r>
    <x v="7"/>
    <x v="11"/>
    <s v="2000-2006"/>
    <s v="ORD"/>
    <s v="INTESA EMILIA ROMAGNA"/>
    <s v="Centro-Nord"/>
    <x v="1"/>
    <m/>
    <m/>
  </r>
  <r>
    <x v="7"/>
    <x v="11"/>
    <s v="2000-2006"/>
    <s v="ORD"/>
    <s v="INTESA EMILIA ROMAGNA"/>
    <s v="Centro-Nord"/>
    <x v="0"/>
    <m/>
    <m/>
  </r>
  <r>
    <x v="7"/>
    <x v="11"/>
    <s v="2000-2006"/>
    <s v="ORD"/>
    <s v="INTESA EMILIA ROMAGNA"/>
    <s v="Centro-Nord"/>
    <x v="0"/>
    <m/>
    <m/>
  </r>
  <r>
    <x v="7"/>
    <x v="11"/>
    <s v="2000-2006"/>
    <s v="ORD"/>
    <s v="INTESA EMILIA ROMAGNA"/>
    <s v="Centro-Nord"/>
    <x v="0"/>
    <m/>
    <m/>
  </r>
  <r>
    <x v="7"/>
    <x v="11"/>
    <s v="2000-2006"/>
    <s v="ORD"/>
    <s v="INTESA EMILIA ROMAGNA"/>
    <s v="Centro-Nord"/>
    <x v="0"/>
    <n v="1800000"/>
    <n v="1800000"/>
  </r>
  <r>
    <x v="0"/>
    <x v="0"/>
    <s v="2000-2006"/>
    <s v="ORD"/>
    <s v="INTESA EMILIA ROMAGNA"/>
    <s v="Centro-Nord"/>
    <x v="0"/>
    <m/>
    <m/>
  </r>
  <r>
    <x v="0"/>
    <x v="0"/>
    <s v="2007-2013"/>
    <s v="ORD"/>
    <s v="PAR EMILIA ROMAGNA"/>
    <s v="Centro-Nord"/>
    <x v="1"/>
    <n v="4000000"/>
    <m/>
  </r>
  <r>
    <x v="8"/>
    <x v="13"/>
    <s v="2007-2013"/>
    <s v="ORD"/>
    <s v="PAR EMILIA ROMAGNA"/>
    <s v="Centro-Nord"/>
    <x v="0"/>
    <n v="304192.7"/>
    <n v="395640.27"/>
  </r>
  <r>
    <x v="8"/>
    <x v="13"/>
    <s v="2007-2013"/>
    <s v="ORD"/>
    <s v="PAR EMILIA ROMAGNA"/>
    <s v="Centro-Nord"/>
    <x v="0"/>
    <n v="40000"/>
    <n v="40000"/>
  </r>
  <r>
    <x v="8"/>
    <x v="13"/>
    <s v="2007-2013"/>
    <s v="ORD"/>
    <s v="PAR EMILIA ROMAGNA"/>
    <s v="Centro-Nord"/>
    <x v="0"/>
    <n v="63575.65"/>
    <n v="63575.65"/>
  </r>
  <r>
    <x v="4"/>
    <x v="14"/>
    <s v="2007-2013"/>
    <s v="ORD"/>
    <s v="PAR EMILIA ROMAGNA"/>
    <s v="Centro-Nord"/>
    <x v="0"/>
    <n v="2218671"/>
    <n v="1902531.09"/>
  </r>
  <r>
    <x v="4"/>
    <x v="14"/>
    <s v="2007-2013"/>
    <s v="ORD"/>
    <s v="PAR EMILIA ROMAGNA"/>
    <s v="Centro-Nord"/>
    <x v="0"/>
    <n v="997570.2"/>
    <n v="1000000"/>
  </r>
  <r>
    <x v="4"/>
    <x v="14"/>
    <s v="2007-2013"/>
    <s v="ORD"/>
    <s v="PAR EMILIA ROMAGNA"/>
    <s v="Centro-Nord"/>
    <x v="0"/>
    <n v="428494.5"/>
    <n v="428494.54"/>
  </r>
  <r>
    <x v="7"/>
    <x v="9"/>
    <s v="2007-2013"/>
    <s v="ORD"/>
    <s v="PAR EMILIA ROMAGNA"/>
    <s v="Centro-Nord"/>
    <x v="0"/>
    <n v="635000"/>
    <n v="635000"/>
  </r>
  <r>
    <x v="9"/>
    <x v="15"/>
    <s v="2007-2013"/>
    <s v="ORD"/>
    <s v="PAR EMILIA ROMAGNA"/>
    <s v="Centro-Nord"/>
    <x v="0"/>
    <n v="2739359.8"/>
    <n v="2739359.71"/>
  </r>
  <r>
    <x v="4"/>
    <x v="14"/>
    <s v="2007-2013"/>
    <s v="ORD"/>
    <s v="PAR EMILIA ROMAGNA"/>
    <s v="Centro-Nord"/>
    <x v="0"/>
    <n v="498993.5"/>
    <n v="446996.73"/>
  </r>
  <r>
    <x v="4"/>
    <x v="14"/>
    <s v="2007-2013"/>
    <s v="ORD"/>
    <s v="PAR EMILIA ROMAGNA"/>
    <s v="Centro-Nord"/>
    <x v="0"/>
    <n v="248592.5"/>
    <n v="248592.5"/>
  </r>
  <r>
    <x v="4"/>
    <x v="14"/>
    <s v="2007-2013"/>
    <s v="ORD"/>
    <s v="PAR EMILIA ROMAGNA"/>
    <s v="Centro-Nord"/>
    <x v="0"/>
    <n v="280545.7"/>
    <n v="280545.7"/>
  </r>
  <r>
    <x v="4"/>
    <x v="14"/>
    <s v="2007-2013"/>
    <s v="ORD"/>
    <s v="PAR EMILIA ROMAGNA"/>
    <s v="Centro-Nord"/>
    <x v="0"/>
    <n v="261918.1"/>
    <n v="261918.1"/>
  </r>
  <r>
    <x v="4"/>
    <x v="14"/>
    <s v="2007-2013"/>
    <s v="ORD"/>
    <s v="PAR EMILIA ROMAGNA"/>
    <s v="Centro-Nord"/>
    <x v="0"/>
    <n v="197162"/>
    <n v="197162"/>
  </r>
  <r>
    <x v="4"/>
    <x v="14"/>
    <s v="2007-2013"/>
    <s v="ORD"/>
    <s v="PAR EMILIA ROMAGNA"/>
    <s v="Centro-Nord"/>
    <x v="0"/>
    <n v="420796.6"/>
    <n v="420796.6"/>
  </r>
  <r>
    <x v="9"/>
    <x v="15"/>
    <s v="2007-2013"/>
    <s v="ORD"/>
    <s v="PAR EMILIA ROMAGNA"/>
    <s v="Centro-Nord"/>
    <x v="0"/>
    <n v="299995"/>
    <n v="300000"/>
  </r>
  <r>
    <x v="0"/>
    <x v="0"/>
    <s v="2007-2013"/>
    <s v="ORD"/>
    <s v="PAR EMILIA ROMAGNA"/>
    <s v="Centro-Nord"/>
    <x v="0"/>
    <n v="3408873.2"/>
    <m/>
  </r>
  <r>
    <x v="0"/>
    <x v="0"/>
    <s v="2007-2013"/>
    <s v="ORD"/>
    <s v="PAR EMILIA ROMAGNA"/>
    <s v="Centro-Nord"/>
    <x v="0"/>
    <n v="69138"/>
    <m/>
  </r>
  <r>
    <x v="7"/>
    <x v="10"/>
    <s v="2007-2013"/>
    <s v="ORD"/>
    <s v="PAR EMILIA ROMAGNA"/>
    <s v="Centro-Nord"/>
    <x v="0"/>
    <n v="55961915"/>
    <n v="56000000"/>
  </r>
  <r>
    <x v="0"/>
    <x v="0"/>
    <s v="2007-2013"/>
    <s v="ORD"/>
    <s v="PAR EMILIA ROMAGNA"/>
    <s v="Centro-Nord"/>
    <x v="1"/>
    <n v="333167.2"/>
    <m/>
  </r>
  <r>
    <x v="0"/>
    <x v="0"/>
    <s v="2007-2013"/>
    <s v="ORD"/>
    <s v="PAR EMILIA ROMAGNA"/>
    <s v="Centro-Nord"/>
    <x v="0"/>
    <n v="948864"/>
    <m/>
  </r>
  <r>
    <x v="0"/>
    <x v="0"/>
    <s v="2007-2013"/>
    <s v="ORD"/>
    <s v="PAR EMILIA ROMAGNA"/>
    <s v="Centro-Nord"/>
    <x v="0"/>
    <n v="3097647"/>
    <m/>
  </r>
  <r>
    <x v="0"/>
    <x v="0"/>
    <s v="2007-2013"/>
    <s v="ORD"/>
    <s v="PAR EMILIA ROMAGNA"/>
    <s v="Centro-Nord"/>
    <x v="0"/>
    <n v="500000"/>
    <m/>
  </r>
  <r>
    <x v="4"/>
    <x v="14"/>
    <s v="2007-2013"/>
    <s v="ORD"/>
    <s v="PAR EMILIA ROMAGNA"/>
    <s v="Centro-Nord"/>
    <x v="0"/>
    <n v="697447.4"/>
    <n v="697447.4"/>
  </r>
  <r>
    <x v="4"/>
    <x v="14"/>
    <s v="2007-2013"/>
    <s v="ORD"/>
    <s v="PAR EMILIA ROMAGNA"/>
    <s v="Centro-Nord"/>
    <x v="1"/>
    <n v="604000"/>
    <n v="604000"/>
  </r>
  <r>
    <x v="0"/>
    <x v="0"/>
    <s v="2007-2013"/>
    <s v="ORD"/>
    <s v="PAR EMILIA ROMAGNA"/>
    <s v="Centro-Nord"/>
    <x v="1"/>
    <n v="37000000"/>
    <m/>
  </r>
  <r>
    <x v="7"/>
    <x v="10"/>
    <s v="2007-2013"/>
    <s v="ORD"/>
    <s v="PAR EMILIA ROMAGNA"/>
    <s v="Centro-Nord"/>
    <x v="0"/>
    <n v="8500000"/>
    <n v="8496328.8100000005"/>
  </r>
  <r>
    <x v="7"/>
    <x v="16"/>
    <s v="2007-2013"/>
    <s v="ORD"/>
    <s v="PAR EMILIA ROMAGNA"/>
    <s v="Centro-Nord"/>
    <x v="1"/>
    <n v="1500000"/>
    <n v="1500000"/>
  </r>
  <r>
    <x v="1"/>
    <x v="17"/>
    <s v="2007-2013"/>
    <s v="ORD"/>
    <s v="RICOSTRUZIONI PER SISMA 2012 EMILIA ROMAGNA"/>
    <s v="Centro-Nord"/>
    <x v="0"/>
    <n v="483068.8"/>
    <n v="483068.77"/>
  </r>
  <r>
    <x v="1"/>
    <x v="17"/>
    <s v="2007-2013"/>
    <s v="ORD"/>
    <s v="RICOSTRUZIONI PER SISMA 2012 EMILIA ROMAGNA"/>
    <s v="Centro-Nord"/>
    <x v="0"/>
    <n v="369671.2"/>
    <n v="317662.53000000003"/>
  </r>
  <r>
    <x v="1"/>
    <x v="17"/>
    <s v="2007-2013"/>
    <s v="ORD"/>
    <s v="RICOSTRUZIONI PER SISMA 2012 EMILIA ROMAGNA"/>
    <s v="Centro-Nord"/>
    <x v="2"/>
    <n v="103674.81"/>
    <n v="299402.90000000002"/>
  </r>
  <r>
    <x v="1"/>
    <x v="17"/>
    <s v="2007-2013"/>
    <s v="ORD"/>
    <s v="RICOSTRUZIONI PER SISMA 2012 EMILIA ROMAGNA"/>
    <s v="Centro-Nord"/>
    <x v="0"/>
    <n v="807745.9"/>
    <n v="807745.89"/>
  </r>
  <r>
    <x v="1"/>
    <x v="17"/>
    <s v="2007-2013"/>
    <s v="ORD"/>
    <s v="RICOSTRUZIONI PER SISMA 2012 EMILIA ROMAGNA"/>
    <s v="Centro-Nord"/>
    <x v="0"/>
    <n v="292237.59999999998"/>
    <n v="263907.86"/>
  </r>
  <r>
    <x v="1"/>
    <x v="17"/>
    <s v="2007-2013"/>
    <s v="ORD"/>
    <s v="RICOSTRUZIONI PER SISMA 2012 EMILIA ROMAGNA"/>
    <s v="Centro-Nord"/>
    <x v="0"/>
    <n v="3188805.7"/>
    <n v="3188805.7"/>
  </r>
  <r>
    <x v="1"/>
    <x v="17"/>
    <s v="2007-2013"/>
    <s v="ORD"/>
    <s v="RICOSTRUZIONI PER SISMA 2012 EMILIA ROMAGNA"/>
    <s v="Centro-Nord"/>
    <x v="0"/>
    <n v="197744.5"/>
    <n v="197744.48"/>
  </r>
  <r>
    <x v="1"/>
    <x v="17"/>
    <s v="2007-2013"/>
    <s v="ORD"/>
    <s v="RICOSTRUZIONI PER SISMA 2012 EMILIA ROMAGNA"/>
    <s v="Centro-Nord"/>
    <x v="0"/>
    <n v="92408.9"/>
    <n v="92408.9"/>
  </r>
  <r>
    <x v="1"/>
    <x v="17"/>
    <s v="2007-2013"/>
    <s v="ORD"/>
    <s v="RICOSTRUZIONI PER SISMA 2012 EMILIA ROMAGNA"/>
    <s v="Centro-Nord"/>
    <x v="2"/>
    <n v="4019851.2"/>
    <n v="4019851.21"/>
  </r>
  <r>
    <x v="1"/>
    <x v="17"/>
    <s v="2007-2013"/>
    <s v="ORD"/>
    <s v="RICOSTRUZIONI PER SISMA 2012 EMILIA ROMAGNA"/>
    <s v="Centro-Nord"/>
    <x v="0"/>
    <n v="280176.7"/>
    <n v="276300.33"/>
  </r>
  <r>
    <x v="1"/>
    <x v="17"/>
    <s v="2007-2013"/>
    <s v="ORD"/>
    <s v="RICOSTRUZIONI PER SISMA 2012 EMILIA ROMAGNA"/>
    <s v="Centro-Nord"/>
    <x v="0"/>
    <n v="2948026.4"/>
    <n v="2945113.33"/>
  </r>
  <r>
    <x v="1"/>
    <x v="17"/>
    <s v="2007-2013"/>
    <s v="ORD"/>
    <s v="RICOSTRUZIONI PER SISMA 2012 EMILIA ROMAGNA"/>
    <s v="Centro-Nord"/>
    <x v="0"/>
    <n v="1973800"/>
    <n v="1973800"/>
  </r>
  <r>
    <x v="1"/>
    <x v="17"/>
    <s v="2007-2013"/>
    <s v="ORD"/>
    <s v="RICOSTRUZIONI PER SISMA 2012 EMILIA ROMAGNA"/>
    <s v="Centro-Nord"/>
    <x v="0"/>
    <n v="3114052"/>
    <n v="3114052"/>
  </r>
  <r>
    <x v="1"/>
    <x v="17"/>
    <s v="2007-2013"/>
    <s v="ORD"/>
    <s v="RICOSTRUZIONI PER SISMA 2012 EMILIA ROMAGNA"/>
    <s v="Centro-Nord"/>
    <x v="2"/>
    <n v="1775425.1"/>
    <n v="1775425.1"/>
  </r>
  <r>
    <x v="1"/>
    <x v="17"/>
    <s v="2007-2013"/>
    <s v="ORD"/>
    <s v="RICOSTRUZIONI PER SISMA 2012 EMILIA ROMAGNA"/>
    <s v="Centro-Nord"/>
    <x v="2"/>
    <n v="1826411.9"/>
    <n v="1826411.86"/>
  </r>
  <r>
    <x v="1"/>
    <x v="17"/>
    <s v="2007-2013"/>
    <s v="ORD"/>
    <s v="RICOSTRUZIONI PER SISMA 2012 EMILIA ROMAGNA"/>
    <s v="Centro-Nord"/>
    <x v="2"/>
    <n v="3935884.1"/>
    <n v="3935884.07"/>
  </r>
  <r>
    <x v="1"/>
    <x v="17"/>
    <s v="2007-2013"/>
    <s v="ORD"/>
    <s v="RICOSTRUZIONI PER SISMA 2012 EMILIA ROMAGNA"/>
    <s v="Centro-Nord"/>
    <x v="2"/>
    <n v="1700000"/>
    <n v="1700000"/>
  </r>
  <r>
    <x v="1"/>
    <x v="17"/>
    <s v="2007-2013"/>
    <s v="ORD"/>
    <s v="RICOSTRUZIONI PER SISMA 2012 EMILIA ROMAGNA"/>
    <s v="Centro-Nord"/>
    <x v="0"/>
    <n v="1897032.7"/>
    <n v="1897032.67"/>
  </r>
  <r>
    <x v="1"/>
    <x v="17"/>
    <s v="2007-2013"/>
    <s v="ORD"/>
    <s v="RICOSTRUZIONI PER SISMA 2012 EMILIA ROMAGNA"/>
    <s v="Centro-Nord"/>
    <x v="0"/>
    <n v="927563.3"/>
    <n v="927563.28"/>
  </r>
  <r>
    <x v="1"/>
    <x v="17"/>
    <s v="2007-2013"/>
    <s v="ORD"/>
    <s v="RICOSTRUZIONI PER SISMA 2012 EMILIA ROMAGNA"/>
    <s v="Centro-Nord"/>
    <x v="0"/>
    <n v="1493385.8"/>
    <n v="1493385.75"/>
  </r>
  <r>
    <x v="1"/>
    <x v="17"/>
    <s v="2007-2013"/>
    <s v="ORD"/>
    <s v="RICOSTRUZIONI PER SISMA 2012 EMILIA ROMAGNA"/>
    <s v="Centro-Nord"/>
    <x v="0"/>
    <n v="76429.16"/>
    <n v="76429.16"/>
  </r>
  <r>
    <x v="9"/>
    <x v="15"/>
    <s v="2007-2013"/>
    <s v="ORD"/>
    <s v="PAR EMILIA ROMAGNA"/>
    <s v="Centro-Nord"/>
    <x v="0"/>
    <n v="61610.9"/>
    <n v="61610.9"/>
  </r>
  <r>
    <x v="1"/>
    <x v="5"/>
    <s v="2007-2013"/>
    <s v="ORD"/>
    <s v="RICOSTRUZIONI PER SISMA 2012 EMILIA ROMAGNA"/>
    <s v="Centro-Nord"/>
    <x v="0"/>
    <n v="422718.8"/>
    <n v="422718.83"/>
  </r>
  <r>
    <x v="1"/>
    <x v="5"/>
    <s v="2007-2013"/>
    <s v="ORD"/>
    <s v="RICOSTRUZIONI PER SISMA 2012 EMILIA ROMAGNA"/>
    <s v="Centro-Nord"/>
    <x v="0"/>
    <n v="2454650.6"/>
    <n v="2454650.5499999998"/>
  </r>
  <r>
    <x v="1"/>
    <x v="5"/>
    <s v="2007-2013"/>
    <s v="ORD"/>
    <s v="RICOSTRUZIONI PER SISMA 2012 EMILIA ROMAGNA"/>
    <s v="Centro-Nord"/>
    <x v="0"/>
    <n v="2506020.2999999998"/>
    <n v="2506020.27"/>
  </r>
  <r>
    <x v="1"/>
    <x v="5"/>
    <s v="2007-2013"/>
    <s v="ORD"/>
    <s v="RICOSTRUZIONI PER SISMA 2012 EMILIA ROMAGNA"/>
    <s v="Centro-Nord"/>
    <x v="0"/>
    <n v="183392.1"/>
    <n v="183392.1"/>
  </r>
  <r>
    <x v="1"/>
    <x v="5"/>
    <s v="2007-2013"/>
    <s v="ORD"/>
    <s v="RICOSTRUZIONI PER SISMA 2012 EMILIA ROMAGNA"/>
    <s v="Centro-Nord"/>
    <x v="0"/>
    <n v="143505.5"/>
    <n v="143505.51"/>
  </r>
  <r>
    <x v="1"/>
    <x v="5"/>
    <s v="2007-2013"/>
    <s v="ORD"/>
    <s v="RICOSTRUZIONI PER SISMA 2012 EMILIA ROMAGNA"/>
    <s v="Centro-Nord"/>
    <x v="0"/>
    <n v="42740"/>
    <n v="42740"/>
  </r>
  <r>
    <x v="1"/>
    <x v="5"/>
    <s v="2007-2013"/>
    <s v="ORD"/>
    <s v="RICOSTRUZIONI PER SISMA 2012 EMILIA ROMAGNA"/>
    <s v="Centro-Nord"/>
    <x v="0"/>
    <n v="45447.5"/>
    <n v="45447.53"/>
  </r>
  <r>
    <x v="1"/>
    <x v="5"/>
    <s v="2007-2013"/>
    <s v="ORD"/>
    <s v="RICOSTRUZIONI PER SISMA 2012 EMILIA ROMAGNA"/>
    <s v="Centro-Nord"/>
    <x v="0"/>
    <n v="1199548"/>
    <n v="950266.03"/>
  </r>
  <r>
    <x v="1"/>
    <x v="5"/>
    <s v="2007-2013"/>
    <s v="ORD"/>
    <s v="RICOSTRUZIONI PER SISMA 2012 EMILIA ROMAGNA"/>
    <s v="Centro-Nord"/>
    <x v="1"/>
    <n v="2698979"/>
    <n v="2698979.01"/>
  </r>
  <r>
    <x v="1"/>
    <x v="5"/>
    <s v="2007-2013"/>
    <s v="ORD"/>
    <s v="RICOSTRUZIONI PER SISMA 2012 EMILIA ROMAGNA"/>
    <s v="Centro-Nord"/>
    <x v="0"/>
    <n v="756684.2"/>
    <n v="756684.23"/>
  </r>
  <r>
    <x v="1"/>
    <x v="5"/>
    <s v="2007-2013"/>
    <s v="ORD"/>
    <s v="RICOSTRUZIONI PER SISMA 2012 EMILIA ROMAGNA"/>
    <s v="Centro-Nord"/>
    <x v="0"/>
    <n v="900000"/>
    <n v="654949.07999999996"/>
  </r>
  <r>
    <x v="1"/>
    <x v="5"/>
    <s v="2007-2013"/>
    <s v="ORD"/>
    <s v="RICOSTRUZIONI PER SISMA 2012 EMILIA ROMAGNA"/>
    <s v="Centro-Nord"/>
    <x v="0"/>
    <n v="153394.6"/>
    <n v="153294.54999999999"/>
  </r>
  <r>
    <x v="1"/>
    <x v="5"/>
    <s v="2007-2013"/>
    <s v="ORD"/>
    <s v="RICOSTRUZIONI PER SISMA 2012 EMILIA ROMAGNA"/>
    <s v="Centro-Nord"/>
    <x v="0"/>
    <n v="198292"/>
    <n v="198292"/>
  </r>
  <r>
    <x v="1"/>
    <x v="5"/>
    <s v="2007-2013"/>
    <s v="ORD"/>
    <s v="RICOSTRUZIONI PER SISMA 2012 EMILIA ROMAGNA"/>
    <s v="Centro-Nord"/>
    <x v="0"/>
    <n v="795767.3"/>
    <n v="795767.31"/>
  </r>
  <r>
    <x v="1"/>
    <x v="5"/>
    <s v="2007-2013"/>
    <s v="ORD"/>
    <s v="RICOSTRUZIONI PER SISMA 2012 EMILIA ROMAGNA"/>
    <s v="Centro-Nord"/>
    <x v="0"/>
    <n v="245243.7"/>
    <s v="245.43,70"/>
  </r>
  <r>
    <x v="1"/>
    <x v="5"/>
    <s v="2007-2013"/>
    <s v="ORD"/>
    <s v="RICOSTRUZIONI PER SISMA 2012 EMILIA ROMAGNA"/>
    <s v="Centro-Nord"/>
    <x v="0"/>
    <n v="504763.5"/>
    <n v="504763.47"/>
  </r>
  <r>
    <x v="1"/>
    <x v="5"/>
    <s v="2007-2013"/>
    <s v="ORD"/>
    <s v="RICOSTRUZIONI PER SISMA 2012 EMILIA ROMAGNA"/>
    <s v="Centro-Nord"/>
    <x v="0"/>
    <n v="5876533.7000000002"/>
    <n v="5876533.7400000002"/>
  </r>
  <r>
    <x v="10"/>
    <x v="18"/>
    <s v="2014-2020"/>
    <s v="ORD"/>
    <s v="PATTO EMILIA ROMAGNA"/>
    <s v="Centro-Nord"/>
    <x v="1"/>
    <n v="2100000"/>
    <n v="2100000"/>
  </r>
  <r>
    <x v="10"/>
    <x v="18"/>
    <s v="2014-2020"/>
    <s v="ORD"/>
    <s v="PATTO EMILIA ROMAGNA"/>
    <s v="Centro-Nord"/>
    <x v="1"/>
    <n v="1100000"/>
    <n v="1100000"/>
  </r>
  <r>
    <x v="10"/>
    <x v="18"/>
    <s v="2014-2020"/>
    <s v="ORD"/>
    <s v="PATTO EMILIA ROMAGNA"/>
    <s v="Centro-Nord"/>
    <x v="0"/>
    <n v="222000"/>
    <n v="222000"/>
  </r>
  <r>
    <x v="10"/>
    <x v="18"/>
    <s v="2014-2020"/>
    <s v="ORD"/>
    <s v="PATTO EMILIA ROMAGNA"/>
    <s v="Centro-Nord"/>
    <x v="1"/>
    <n v="2416000"/>
    <n v="2416000"/>
  </r>
  <r>
    <x v="10"/>
    <x v="18"/>
    <s v="2014-2020"/>
    <s v="ORD"/>
    <s v="PATTO EMILIA ROMAGNA"/>
    <s v="Centro-Nord"/>
    <x v="1"/>
    <n v="2022000"/>
    <n v="2022000"/>
  </r>
  <r>
    <x v="10"/>
    <x v="18"/>
    <s v="2014-2020"/>
    <s v="ORD"/>
    <s v="PATTO EMILIA ROMAGNA"/>
    <s v="Centro-Nord"/>
    <x v="1"/>
    <n v="1538000"/>
    <n v="1538000"/>
  </r>
  <r>
    <x v="10"/>
    <x v="18"/>
    <s v="2014-2020"/>
    <s v="ORD"/>
    <s v="PATTO EMILIA ROMAGNA"/>
    <s v="Centro-Nord"/>
    <x v="1"/>
    <n v="4000000"/>
    <n v="1484000"/>
  </r>
  <r>
    <x v="10"/>
    <x v="18"/>
    <s v="2014-2020"/>
    <s v="ORD"/>
    <s v="PATTO EMILIA ROMAGNA"/>
    <s v="Centro-Nord"/>
    <x v="1"/>
    <n v="1670000"/>
    <n v="1670000"/>
  </r>
  <r>
    <x v="10"/>
    <x v="18"/>
    <s v="2014-2020"/>
    <s v="ORD"/>
    <s v="PATTO EMILIA ROMAGNA"/>
    <s v="Centro-Nord"/>
    <x v="1"/>
    <n v="1814000"/>
    <n v="1814000"/>
  </r>
  <r>
    <x v="10"/>
    <x v="18"/>
    <s v="2014-2020"/>
    <s v="ORD"/>
    <s v="PATTO EMILIA ROMAGNA"/>
    <s v="Centro-Nord"/>
    <x v="1"/>
    <n v="1630000"/>
    <n v="1630000"/>
  </r>
  <r>
    <x v="10"/>
    <x v="18"/>
    <s v="2014-2020"/>
    <s v="ORD"/>
    <s v="PATTO EMILIA ROMAGNA"/>
    <s v="Centro-Nord"/>
    <x v="1"/>
    <n v="1150000"/>
    <n v="1150000"/>
  </r>
  <r>
    <x v="10"/>
    <x v="18"/>
    <s v="2014-2020"/>
    <s v="ORD"/>
    <s v="PATTO EMILIA ROMAGNA"/>
    <s v="Centro-Nord"/>
    <x v="1"/>
    <n v="2854000"/>
    <n v="2854000"/>
  </r>
  <r>
    <x v="10"/>
    <x v="18"/>
    <s v="2014-2020"/>
    <s v="ORD"/>
    <s v="PATTO EMILIA ROMAGNA"/>
    <s v="Centro-Nord"/>
    <x v="1"/>
    <n v="2617000"/>
    <n v="2617000"/>
  </r>
  <r>
    <x v="10"/>
    <x v="18"/>
    <s v="2014-2020"/>
    <s v="ORD"/>
    <s v="PATTO EMILIA ROMAGNA"/>
    <s v="Centro-Nord"/>
    <x v="1"/>
    <n v="2317000"/>
    <n v="2317000"/>
  </r>
  <r>
    <x v="10"/>
    <x v="18"/>
    <s v="2014-2020"/>
    <s v="ORD"/>
    <s v="PATTO EMILIA ROMAGNA"/>
    <s v="Centro-Nord"/>
    <x v="1"/>
    <n v="2066000"/>
    <n v="2066000"/>
  </r>
  <r>
    <x v="4"/>
    <x v="19"/>
    <s v="2014-2020"/>
    <s v="ORD"/>
    <s v="PATTO EMILIA ROMAGNA"/>
    <s v="Centro-Nord"/>
    <x v="1"/>
    <n v="304321.90000000002"/>
    <n v="304321.94"/>
  </r>
  <r>
    <x v="4"/>
    <x v="19"/>
    <s v="2014-2020"/>
    <s v="ORD"/>
    <s v="PATTO EMILIA ROMAGNA"/>
    <s v="Centro-Nord"/>
    <x v="1"/>
    <n v="458555.7"/>
    <n v="458555.68"/>
  </r>
  <r>
    <x v="4"/>
    <x v="19"/>
    <s v="2014-2020"/>
    <s v="ORD"/>
    <s v="PATTO EMILIA ROMAGNA"/>
    <s v="Centro-Nord"/>
    <x v="1"/>
    <n v="425000"/>
    <n v="425000"/>
  </r>
  <r>
    <x v="4"/>
    <x v="19"/>
    <s v="2014-2020"/>
    <s v="ORD"/>
    <s v="PATTO EMILIA ROMAGNA"/>
    <s v="Centro-Nord"/>
    <x v="1"/>
    <n v="184800"/>
    <n v="184800"/>
  </r>
  <r>
    <x v="4"/>
    <x v="19"/>
    <s v="2014-2020"/>
    <s v="ORD"/>
    <s v="PATTO EMILIA ROMAGNA"/>
    <s v="Centro-Nord"/>
    <x v="1"/>
    <n v="82000"/>
    <n v="82000"/>
  </r>
  <r>
    <x v="4"/>
    <x v="19"/>
    <s v="2014-2020"/>
    <s v="ORD"/>
    <s v="PATTO EMILIA ROMAGNA"/>
    <s v="Centro-Nord"/>
    <x v="1"/>
    <n v="400000"/>
    <n v="400000"/>
  </r>
  <r>
    <x v="4"/>
    <x v="19"/>
    <s v="2014-2020"/>
    <s v="ORD"/>
    <s v="PATTO EMILIA ROMAGNA"/>
    <s v="Centro-Nord"/>
    <x v="1"/>
    <n v="88000"/>
    <n v="88000"/>
  </r>
  <r>
    <x v="4"/>
    <x v="19"/>
    <s v="2014-2020"/>
    <s v="ORD"/>
    <s v="PATTO EMILIA ROMAGNA"/>
    <s v="Centro-Nord"/>
    <x v="1"/>
    <n v="500000"/>
    <n v="125000"/>
  </r>
  <r>
    <x v="4"/>
    <x v="19"/>
    <s v="2014-2020"/>
    <s v="ORD"/>
    <s v="PATTO EMILIA ROMAGNA"/>
    <s v="Centro-Nord"/>
    <x v="1"/>
    <n v="685000"/>
    <n v="685000"/>
  </r>
  <r>
    <x v="4"/>
    <x v="19"/>
    <s v="2014-2020"/>
    <s v="ORD"/>
    <s v="PATTO EMILIA ROMAGNA"/>
    <s v="Centro-Nord"/>
    <x v="1"/>
    <n v="484610"/>
    <n v="484610"/>
  </r>
  <r>
    <x v="4"/>
    <x v="19"/>
    <s v="2014-2020"/>
    <s v="ORD"/>
    <s v="PATTO EMILIA ROMAGNA"/>
    <s v="Centro-Nord"/>
    <x v="1"/>
    <n v="212000"/>
    <n v="212000"/>
  </r>
  <r>
    <x v="4"/>
    <x v="19"/>
    <s v="2014-2020"/>
    <s v="ORD"/>
    <s v="PATTO EMILIA ROMAGNA"/>
    <s v="Centro-Nord"/>
    <x v="1"/>
    <n v="388461.5"/>
    <n v="388461.54"/>
  </r>
  <r>
    <x v="4"/>
    <x v="19"/>
    <s v="2014-2020"/>
    <s v="ORD"/>
    <s v="PATTO EMILIA ROMAGNA"/>
    <s v="Centro-Nord"/>
    <x v="1"/>
    <n v="487500"/>
    <n v="487500"/>
  </r>
  <r>
    <x v="4"/>
    <x v="19"/>
    <s v="2014-2020"/>
    <s v="ORD"/>
    <s v="PATTO EMILIA ROMAGNA"/>
    <s v="Centro-Nord"/>
    <x v="1"/>
    <n v="534997.5"/>
    <n v="534997.5"/>
  </r>
  <r>
    <x v="4"/>
    <x v="19"/>
    <s v="2014-2020"/>
    <s v="ORD"/>
    <s v="PATTO EMILIA ROMAGNA"/>
    <s v="Centro-Nord"/>
    <x v="1"/>
    <n v="194875.7"/>
    <n v="194875.72"/>
  </r>
  <r>
    <x v="4"/>
    <x v="19"/>
    <s v="2014-2020"/>
    <s v="ORD"/>
    <s v="PATTO EMILIA ROMAGNA"/>
    <s v="Centro-Nord"/>
    <x v="1"/>
    <n v="406000"/>
    <n v="406000"/>
  </r>
  <r>
    <x v="4"/>
    <x v="19"/>
    <s v="2014-2020"/>
    <s v="ORD"/>
    <s v="PATTO EMILIA ROMAGNA"/>
    <s v="Centro-Nord"/>
    <x v="1"/>
    <n v="451885.8"/>
    <n v="224599.08"/>
  </r>
  <r>
    <x v="4"/>
    <x v="19"/>
    <s v="2014-2020"/>
    <s v="ORD"/>
    <s v="PATTO EMILIA ROMAGNA"/>
    <s v="Centro-Nord"/>
    <x v="1"/>
    <n v="499000"/>
    <n v="499000"/>
  </r>
  <r>
    <x v="4"/>
    <x v="19"/>
    <s v="2014-2020"/>
    <s v="ORD"/>
    <s v="PATTO EMILIA ROMAGNA"/>
    <s v="Centro-Nord"/>
    <x v="1"/>
    <n v="80000"/>
    <n v="80000"/>
  </r>
  <r>
    <x v="4"/>
    <x v="19"/>
    <s v="2014-2020"/>
    <s v="ORD"/>
    <s v="PATTO EMILIA ROMAGNA"/>
    <s v="Centro-Nord"/>
    <x v="1"/>
    <n v="500000"/>
    <n v="454500"/>
  </r>
  <r>
    <x v="4"/>
    <x v="19"/>
    <s v="2014-2020"/>
    <s v="ORD"/>
    <s v="PATTO EMILIA ROMAGNA"/>
    <s v="Centro-Nord"/>
    <x v="1"/>
    <n v="3731951.5"/>
    <n v="156415.1"/>
  </r>
  <r>
    <x v="4"/>
    <x v="19"/>
    <s v="2014-2020"/>
    <s v="ORD"/>
    <s v="PATTO EMILIA ROMAGNA"/>
    <s v="Centro-Nord"/>
    <x v="1"/>
    <n v="487364.3"/>
    <n v="487364.34"/>
  </r>
  <r>
    <x v="4"/>
    <x v="19"/>
    <s v="2014-2020"/>
    <s v="ORD"/>
    <s v="PATTO EMILIA ROMAGNA"/>
    <s v="Centro-Nord"/>
    <x v="1"/>
    <n v="500000"/>
    <n v="500000"/>
  </r>
  <r>
    <x v="4"/>
    <x v="19"/>
    <s v="2014-2020"/>
    <s v="ORD"/>
    <s v="PATTO EMILIA ROMAGNA"/>
    <s v="Centro-Nord"/>
    <x v="0"/>
    <n v="175000"/>
    <n v="175000"/>
  </r>
  <r>
    <x v="4"/>
    <x v="19"/>
    <s v="2014-2020"/>
    <s v="ORD"/>
    <s v="PATTO EMILIA ROMAGNA"/>
    <s v="Centro-Nord"/>
    <x v="1"/>
    <n v="408230.40000000002"/>
    <n v="408230.39"/>
  </r>
  <r>
    <x v="4"/>
    <x v="19"/>
    <s v="2014-2020"/>
    <s v="ORD"/>
    <s v="PATTO EMILIA ROMAGNA"/>
    <s v="Centro-Nord"/>
    <x v="1"/>
    <n v="688585.5"/>
    <n v="688582.5"/>
  </r>
  <r>
    <x v="4"/>
    <x v="19"/>
    <s v="2014-2020"/>
    <s v="ORD"/>
    <s v="PATTO EMILIA ROMAGNA"/>
    <s v="Centro-Nord"/>
    <x v="1"/>
    <n v="600000"/>
    <n v="134414.74"/>
  </r>
  <r>
    <x v="4"/>
    <x v="19"/>
    <s v="2014-2020"/>
    <s v="ORD"/>
    <s v="PATTO EMILIA ROMAGNA"/>
    <s v="Centro-Nord"/>
    <x v="1"/>
    <n v="283341"/>
    <n v="283340.96000000002"/>
  </r>
  <r>
    <x v="4"/>
    <x v="19"/>
    <s v="2014-2020"/>
    <s v="ORD"/>
    <s v="PATTO EMILIA ROMAGNA"/>
    <s v="Centro-Nord"/>
    <x v="1"/>
    <n v="339342.1"/>
    <n v="339342.08000000002"/>
  </r>
  <r>
    <x v="4"/>
    <x v="19"/>
    <s v="2014-2020"/>
    <s v="ORD"/>
    <s v="PATTO EMILIA ROMAGNA"/>
    <s v="Centro-Nord"/>
    <x v="0"/>
    <n v="293325"/>
    <n v="293325"/>
  </r>
  <r>
    <x v="4"/>
    <x v="19"/>
    <s v="2014-2020"/>
    <s v="ORD"/>
    <s v="PATTO EMILIA ROMAGNA"/>
    <s v="Centro-Nord"/>
    <x v="1"/>
    <n v="465000"/>
    <n v="465000"/>
  </r>
  <r>
    <x v="4"/>
    <x v="19"/>
    <s v="2014-2020"/>
    <s v="ORD"/>
    <s v="PATTO EMILIA ROMAGNA"/>
    <s v="Centro-Nord"/>
    <x v="1"/>
    <n v="303415.8"/>
    <n v="303415.78999999998"/>
  </r>
  <r>
    <x v="4"/>
    <x v="19"/>
    <s v="2014-2020"/>
    <s v="ORD"/>
    <s v="PATTO EMILIA ROMAGNA"/>
    <s v="Centro-Nord"/>
    <x v="1"/>
    <n v="394736.8"/>
    <n v="394736.84"/>
  </r>
  <r>
    <x v="4"/>
    <x v="19"/>
    <s v="2014-2020"/>
    <s v="ORD"/>
    <s v="PATTO EMILIA ROMAGNA"/>
    <s v="Centro-Nord"/>
    <x v="0"/>
    <n v="250000"/>
    <n v="250000"/>
  </r>
  <r>
    <x v="4"/>
    <x v="19"/>
    <s v="2014-2020"/>
    <s v="ORD"/>
    <s v="PATTO EMILIA ROMAGNA"/>
    <s v="Centro-Nord"/>
    <x v="1"/>
    <n v="190654.2"/>
    <n v="190654.21"/>
  </r>
  <r>
    <x v="4"/>
    <x v="19"/>
    <s v="2014-2020"/>
    <s v="ORD"/>
    <s v="PATTO EMILIA ROMAGNA"/>
    <s v="Centro-Nord"/>
    <x v="1"/>
    <n v="50000"/>
    <n v="50000"/>
  </r>
  <r>
    <x v="4"/>
    <x v="19"/>
    <s v="2014-2020"/>
    <s v="ORD"/>
    <s v="PATTO EMILIA ROMAGNA"/>
    <s v="Centro-Nord"/>
    <x v="0"/>
    <n v="95000"/>
    <n v="95000"/>
  </r>
  <r>
    <x v="4"/>
    <x v="19"/>
    <s v="2014-2020"/>
    <s v="ORD"/>
    <s v="PATTO EMILIA ROMAGNA"/>
    <s v="Centro-Nord"/>
    <x v="1"/>
    <n v="139847.5"/>
    <n v="139847.5"/>
  </r>
  <r>
    <x v="4"/>
    <x v="19"/>
    <s v="2014-2020"/>
    <s v="ORD"/>
    <s v="PATTO EMILIA ROMAGNA"/>
    <s v="Centro-Nord"/>
    <x v="1"/>
    <n v="90055"/>
    <n v="90055"/>
  </r>
  <r>
    <x v="4"/>
    <x v="19"/>
    <s v="2014-2020"/>
    <s v="ORD"/>
    <s v="PATTO EMILIA ROMAGNA"/>
    <s v="Centro-Nord"/>
    <x v="1"/>
    <n v="150000"/>
    <n v="75000"/>
  </r>
  <r>
    <x v="4"/>
    <x v="19"/>
    <s v="2014-2020"/>
    <s v="ORD"/>
    <s v="PATTO EMILIA ROMAGNA"/>
    <s v="Centro-Nord"/>
    <x v="1"/>
    <n v="300867.20000000001"/>
    <n v="300867.19"/>
  </r>
  <r>
    <x v="4"/>
    <x v="19"/>
    <s v="2014-2020"/>
    <s v="ORD"/>
    <s v="PATTO EMILIA ROMAGNA"/>
    <s v="Centro-Nord"/>
    <x v="1"/>
    <n v="150997.6"/>
    <n v="150997.57"/>
  </r>
  <r>
    <x v="4"/>
    <x v="19"/>
    <s v="2014-2020"/>
    <s v="ORD"/>
    <s v="PATTO EMILIA ROMAGNA"/>
    <s v="Centro-Nord"/>
    <x v="1"/>
    <n v="830000"/>
    <n v="830000"/>
  </r>
  <r>
    <x v="4"/>
    <x v="19"/>
    <s v="2014-2020"/>
    <s v="ORD"/>
    <s v="PATTO EMILIA ROMAGNA"/>
    <s v="Centro-Nord"/>
    <x v="1"/>
    <n v="9300"/>
    <n v="9300"/>
  </r>
  <r>
    <x v="4"/>
    <x v="19"/>
    <s v="2014-2020"/>
    <s v="ORD"/>
    <s v="PATTO EMILIA ROMAGNA"/>
    <s v="Centro-Nord"/>
    <x v="1"/>
    <n v="324700"/>
    <n v="324700"/>
  </r>
  <r>
    <x v="4"/>
    <x v="19"/>
    <s v="2014-2020"/>
    <s v="ORD"/>
    <s v="PATTO EMILIA ROMAGNA"/>
    <s v="Centro-Nord"/>
    <x v="0"/>
    <n v="200000"/>
    <n v="200000"/>
  </r>
  <r>
    <x v="4"/>
    <x v="19"/>
    <s v="2014-2020"/>
    <s v="ORD"/>
    <s v="PATTO EMILIA ROMAGNA"/>
    <s v="Centro-Nord"/>
    <x v="1"/>
    <n v="1000000"/>
    <n v="1000000"/>
  </r>
  <r>
    <x v="4"/>
    <x v="19"/>
    <s v="2014-2020"/>
    <s v="ORD"/>
    <s v="PATTO EMILIA ROMAGNA"/>
    <s v="Centro-Nord"/>
    <x v="1"/>
    <n v="341412"/>
    <n v="341412"/>
  </r>
  <r>
    <x v="4"/>
    <x v="19"/>
    <s v="2014-2020"/>
    <s v="ORD"/>
    <s v="PATTO EMILIA ROMAGNA"/>
    <s v="Centro-Nord"/>
    <x v="0"/>
    <n v="168268.4"/>
    <n v="168268.44"/>
  </r>
  <r>
    <x v="4"/>
    <x v="19"/>
    <s v="2014-2020"/>
    <s v="ORD"/>
    <s v="PATTO EMILIA ROMAGNA"/>
    <s v="Centro-Nord"/>
    <x v="1"/>
    <n v="488785.5"/>
    <n v="488785.5"/>
  </r>
  <r>
    <x v="4"/>
    <x v="19"/>
    <s v="2014-2020"/>
    <s v="ORD"/>
    <s v="PATTO EMILIA ROMAGNA"/>
    <s v="Centro-Nord"/>
    <x v="1"/>
    <n v="52533.599999999999"/>
    <n v="52533.64"/>
  </r>
  <r>
    <x v="4"/>
    <x v="19"/>
    <s v="2014-2020"/>
    <s v="ORD"/>
    <s v="PATTO EMILIA ROMAGNA"/>
    <s v="Centro-Nord"/>
    <x v="1"/>
    <n v="242326.7"/>
    <n v="93750"/>
  </r>
  <r>
    <x v="4"/>
    <x v="19"/>
    <s v="2014-2020"/>
    <s v="ORD"/>
    <s v="PATTO EMILIA ROMAGNA"/>
    <s v="Centro-Nord"/>
    <x v="1"/>
    <n v="490000"/>
    <n v="490000"/>
  </r>
  <r>
    <x v="4"/>
    <x v="19"/>
    <s v="2014-2020"/>
    <s v="ORD"/>
    <s v="PATTO EMILIA ROMAGNA"/>
    <s v="Centro-Nord"/>
    <x v="1"/>
    <n v="325600"/>
    <n v="325600"/>
  </r>
  <r>
    <x v="4"/>
    <x v="19"/>
    <s v="2014-2020"/>
    <s v="ORD"/>
    <s v="PATTO EMILIA ROMAGNA"/>
    <s v="Centro-Nord"/>
    <x v="1"/>
    <n v="160000"/>
    <n v="160000"/>
  </r>
  <r>
    <x v="4"/>
    <x v="19"/>
    <s v="2014-2020"/>
    <s v="ORD"/>
    <s v="PATTO EMILIA ROMAGNA"/>
    <s v="Centro-Nord"/>
    <x v="1"/>
    <n v="400000"/>
    <n v="100000"/>
  </r>
  <r>
    <x v="4"/>
    <x v="19"/>
    <s v="2014-2020"/>
    <s v="ORD"/>
    <s v="PATTO EMILIA ROMAGNA"/>
    <s v="Centro-Nord"/>
    <x v="1"/>
    <n v="94304.6"/>
    <n v="94304.55"/>
  </r>
  <r>
    <x v="4"/>
    <x v="19"/>
    <s v="2014-2020"/>
    <s v="ORD"/>
    <s v="PATTO EMILIA ROMAGNA"/>
    <s v="Centro-Nord"/>
    <x v="1"/>
    <n v="460000"/>
    <n v="120000"/>
  </r>
  <r>
    <x v="4"/>
    <x v="19"/>
    <s v="2014-2020"/>
    <s v="ORD"/>
    <s v="PATTO EMILIA ROMAGNA"/>
    <s v="Centro-Nord"/>
    <x v="1"/>
    <n v="210000"/>
    <n v="210000"/>
  </r>
  <r>
    <x v="4"/>
    <x v="19"/>
    <s v="2014-2020"/>
    <s v="ORD"/>
    <s v="PATTO EMILIA ROMAGNA"/>
    <s v="Centro-Nord"/>
    <x v="1"/>
    <n v="340000"/>
    <n v="340000"/>
  </r>
  <r>
    <x v="4"/>
    <x v="19"/>
    <s v="2014-2020"/>
    <s v="ORD"/>
    <s v="PATTO EMILIA ROMAGNA"/>
    <s v="Centro-Nord"/>
    <x v="0"/>
    <n v="191027"/>
    <n v="191026.97"/>
  </r>
  <r>
    <x v="4"/>
    <x v="19"/>
    <s v="2014-2020"/>
    <s v="ORD"/>
    <s v="PATTO EMILIA ROMAGNA"/>
    <s v="Centro-Nord"/>
    <x v="1"/>
    <n v="118648.2"/>
    <n v="118648.23"/>
  </r>
  <r>
    <x v="4"/>
    <x v="19"/>
    <s v="2014-2020"/>
    <s v="ORD"/>
    <s v="PATTO EMILIA ROMAGNA"/>
    <s v="Centro-Nord"/>
    <x v="0"/>
    <n v="168815.6"/>
    <n v="168815.56"/>
  </r>
  <r>
    <x v="4"/>
    <x v="19"/>
    <s v="2014-2020"/>
    <s v="ORD"/>
    <s v="PATTO EMILIA ROMAGNA"/>
    <s v="Centro-Nord"/>
    <x v="1"/>
    <n v="215000"/>
    <n v="215000"/>
  </r>
  <r>
    <x v="4"/>
    <x v="19"/>
    <s v="2014-2020"/>
    <s v="ORD"/>
    <s v="PATTO EMILIA ROMAGNA"/>
    <s v="Centro-Nord"/>
    <x v="1"/>
    <n v="461538.5"/>
    <n v="461538.46"/>
  </r>
  <r>
    <x v="4"/>
    <x v="19"/>
    <s v="2014-2020"/>
    <s v="ORD"/>
    <s v="PATTO EMILIA ROMAGNA"/>
    <s v="Centro-Nord"/>
    <x v="0"/>
    <n v="154000"/>
    <n v="154000"/>
  </r>
  <r>
    <x v="4"/>
    <x v="19"/>
    <s v="2014-2020"/>
    <s v="ORD"/>
    <s v="PATTO EMILIA ROMAGNA"/>
    <s v="Centro-Nord"/>
    <x v="1"/>
    <n v="106500"/>
    <n v="106500"/>
  </r>
  <r>
    <x v="4"/>
    <x v="19"/>
    <s v="2014-2020"/>
    <s v="ORD"/>
    <s v="PATTO EMILIA ROMAGNA"/>
    <s v="Centro-Nord"/>
    <x v="1"/>
    <n v="415000"/>
    <n v="197024.1"/>
  </r>
  <r>
    <x v="4"/>
    <x v="19"/>
    <s v="2014-2020"/>
    <s v="ORD"/>
    <s v="PATTO EMILIA ROMAGNA"/>
    <s v="Centro-Nord"/>
    <x v="1"/>
    <n v="85041.3"/>
    <n v="85041.33"/>
  </r>
  <r>
    <x v="4"/>
    <x v="19"/>
    <s v="2014-2020"/>
    <s v="ORD"/>
    <s v="PATTO EMILIA ROMAGNA"/>
    <s v="Centro-Nord"/>
    <x v="1"/>
    <n v="136458.70000000001"/>
    <n v="136458.65"/>
  </r>
  <r>
    <x v="4"/>
    <x v="19"/>
    <s v="2014-2020"/>
    <s v="ORD"/>
    <s v="PATTO EMILIA ROMAGNA"/>
    <s v="Centro-Nord"/>
    <x v="1"/>
    <n v="126481.9"/>
    <n v="126481.9"/>
  </r>
  <r>
    <x v="9"/>
    <x v="20"/>
    <s v="2014-2020"/>
    <s v="ORD"/>
    <s v="PATTO EMILIA ROMAGNA"/>
    <s v="Centro-Nord"/>
    <x v="1"/>
    <n v="3000000"/>
    <n v="3000000"/>
  </r>
  <r>
    <x v="9"/>
    <x v="21"/>
    <s v="2014-2020"/>
    <s v="ORD"/>
    <s v="PATTO EMILIA ROMAGNA"/>
    <s v="Centro-Nord"/>
    <x v="1"/>
    <n v="38128.199999999997"/>
    <n v="38128.15"/>
  </r>
  <r>
    <x v="9"/>
    <x v="21"/>
    <s v="2014-2020"/>
    <s v="ORD"/>
    <s v="PATTO EMILIA ROMAGNA"/>
    <s v="Centro-Nord"/>
    <x v="1"/>
    <n v="73886.5"/>
    <n v="73886.509999999995"/>
  </r>
  <r>
    <x v="9"/>
    <x v="21"/>
    <s v="2014-2020"/>
    <s v="ORD"/>
    <s v="PATTO EMILIA ROMAGNA"/>
    <s v="Centro-Nord"/>
    <x v="1"/>
    <n v="315000"/>
    <n v="315000"/>
  </r>
  <r>
    <x v="9"/>
    <x v="21"/>
    <s v="2014-2020"/>
    <s v="ORD"/>
    <s v="PATTO EMILIA ROMAGNA"/>
    <s v="Centro-Nord"/>
    <x v="1"/>
    <n v="1641915"/>
    <n v="408171.08"/>
  </r>
  <r>
    <x v="9"/>
    <x v="21"/>
    <s v="2014-2020"/>
    <s v="ORD"/>
    <s v="PATTO EMILIA ROMAGNA"/>
    <s v="Centro-Nord"/>
    <x v="1"/>
    <n v="42729.1"/>
    <n v="42729.1"/>
  </r>
  <r>
    <x v="9"/>
    <x v="21"/>
    <s v="2014-2020"/>
    <s v="ORD"/>
    <s v="PATTO EMILIA ROMAGNA"/>
    <s v="Centro-Nord"/>
    <x v="1"/>
    <n v="342718.3"/>
    <n v="467707.02"/>
  </r>
  <r>
    <x v="9"/>
    <x v="21"/>
    <s v="2014-2020"/>
    <s v="ORD"/>
    <s v="PATTO EMILIA ROMAGNA"/>
    <s v="Centro-Nord"/>
    <x v="1"/>
    <n v="262540"/>
    <n v="58352.49"/>
  </r>
  <r>
    <x v="9"/>
    <x v="21"/>
    <s v="2014-2020"/>
    <s v="ORD"/>
    <s v="PATTO EMILIA ROMAGNA"/>
    <s v="Centro-Nord"/>
    <x v="1"/>
    <n v="441141.9"/>
    <n v="441141.85"/>
  </r>
  <r>
    <x v="9"/>
    <x v="21"/>
    <s v="2014-2020"/>
    <s v="ORD"/>
    <s v="PATTO EMILIA ROMAGNA"/>
    <s v="Centro-Nord"/>
    <x v="1"/>
    <n v="200000"/>
    <n v="200000"/>
  </r>
  <r>
    <x v="9"/>
    <x v="21"/>
    <s v="2014-2020"/>
    <s v="ORD"/>
    <s v="PATTO EMILIA ROMAGNA"/>
    <s v="Centro-Nord"/>
    <x v="1"/>
    <n v="212173.7"/>
    <n v="212173.65"/>
  </r>
  <r>
    <x v="9"/>
    <x v="21"/>
    <s v="2014-2020"/>
    <s v="ORD"/>
    <s v="PATTO EMILIA ROMAGNA"/>
    <s v="Centro-Nord"/>
    <x v="0"/>
    <n v="26498.2"/>
    <n v="26498.15"/>
  </r>
  <r>
    <x v="9"/>
    <x v="21"/>
    <s v="2014-2020"/>
    <s v="ORD"/>
    <s v="PATTO EMILIA ROMAGNA"/>
    <s v="Centro-Nord"/>
    <x v="1"/>
    <n v="13000"/>
    <n v="13000"/>
  </r>
  <r>
    <x v="9"/>
    <x v="21"/>
    <s v="2014-2020"/>
    <s v="ORD"/>
    <s v="PATTO EMILIA ROMAGNA"/>
    <s v="Centro-Nord"/>
    <x v="1"/>
    <n v="500000"/>
    <n v="500000"/>
  </r>
  <r>
    <x v="9"/>
    <x v="21"/>
    <s v="2014-2020"/>
    <s v="ORD"/>
    <s v="PATTO EMILIA ROMAGNA"/>
    <s v="Centro-Nord"/>
    <x v="1"/>
    <n v="113345"/>
    <n v="113345"/>
  </r>
  <r>
    <x v="9"/>
    <x v="21"/>
    <s v="2014-2020"/>
    <s v="ORD"/>
    <s v="PATTO EMILIA ROMAGNA"/>
    <s v="Centro-Nord"/>
    <x v="1"/>
    <n v="30000"/>
    <n v="30000"/>
  </r>
  <r>
    <x v="9"/>
    <x v="21"/>
    <s v="2014-2020"/>
    <s v="ORD"/>
    <s v="PATTO EMILIA ROMAGNA"/>
    <s v="Centro-Nord"/>
    <x v="1"/>
    <n v="147000"/>
    <n v="147000"/>
  </r>
  <r>
    <x v="9"/>
    <x v="21"/>
    <s v="2014-2020"/>
    <s v="ORD"/>
    <s v="PATTO EMILIA ROMAGNA"/>
    <s v="Centro-Nord"/>
    <x v="0"/>
    <n v="36495.800000000003"/>
    <n v="36495.81"/>
  </r>
  <r>
    <x v="9"/>
    <x v="21"/>
    <s v="2014-2020"/>
    <s v="ORD"/>
    <s v="PATTO EMILIA ROMAGNA"/>
    <s v="Centro-Nord"/>
    <x v="1"/>
    <n v="144000"/>
    <n v="144000"/>
  </r>
  <r>
    <x v="9"/>
    <x v="21"/>
    <s v="2014-2020"/>
    <s v="ORD"/>
    <s v="PATTO EMILIA ROMAGNA"/>
    <s v="Centro-Nord"/>
    <x v="1"/>
    <n v="53646.7"/>
    <n v="53646.65"/>
  </r>
  <r>
    <x v="9"/>
    <x v="21"/>
    <s v="2014-2020"/>
    <s v="ORD"/>
    <s v="PATTO EMILIA ROMAGNA"/>
    <s v="Centro-Nord"/>
    <x v="0"/>
    <n v="47239.5"/>
    <n v="47239.5"/>
  </r>
  <r>
    <x v="9"/>
    <x v="21"/>
    <s v="2014-2020"/>
    <s v="ORD"/>
    <s v="PATTO EMILIA ROMAGNA"/>
    <s v="Centro-Nord"/>
    <x v="1"/>
    <n v="62235.5"/>
    <n v="62235.5"/>
  </r>
  <r>
    <x v="9"/>
    <x v="21"/>
    <s v="2014-2020"/>
    <s v="ORD"/>
    <s v="PATTO EMILIA ROMAGNA"/>
    <s v="Centro-Nord"/>
    <x v="0"/>
    <n v="35954.1"/>
    <n v="35954.089999999997"/>
  </r>
  <r>
    <x v="9"/>
    <x v="21"/>
    <s v="2014-2020"/>
    <s v="ORD"/>
    <s v="PATTO EMILIA ROMAGNA"/>
    <s v="Centro-Nord"/>
    <x v="0"/>
    <n v="35445.599999999999"/>
    <n v="35445.57"/>
  </r>
  <r>
    <x v="9"/>
    <x v="21"/>
    <s v="2014-2020"/>
    <s v="ORD"/>
    <s v="PATTO EMILIA ROMAGNA"/>
    <s v="Centro-Nord"/>
    <x v="1"/>
    <n v="75000"/>
    <n v="75000"/>
  </r>
  <r>
    <x v="9"/>
    <x v="21"/>
    <s v="2014-2020"/>
    <s v="ORD"/>
    <s v="PATTO EMILIA ROMAGNA"/>
    <s v="Centro-Nord"/>
    <x v="1"/>
    <n v="69957.8"/>
    <n v="69957.820000000007"/>
  </r>
  <r>
    <x v="9"/>
    <x v="21"/>
    <s v="2014-2020"/>
    <s v="ORD"/>
    <s v="PATTO EMILIA ROMAGNA"/>
    <s v="Centro-Nord"/>
    <x v="1"/>
    <n v="500000"/>
    <n v="500000"/>
  </r>
  <r>
    <x v="9"/>
    <x v="21"/>
    <s v="2014-2020"/>
    <s v="ORD"/>
    <s v="PATTO EMILIA ROMAGNA"/>
    <s v="Centro-Nord"/>
    <x v="1"/>
    <n v="21496"/>
    <n v="21496"/>
  </r>
  <r>
    <x v="9"/>
    <x v="21"/>
    <s v="2014-2020"/>
    <s v="ORD"/>
    <s v="PATTO EMILIA ROMAGNA"/>
    <s v="Centro-Nord"/>
    <x v="1"/>
    <n v="250000"/>
    <n v="250000"/>
  </r>
  <r>
    <x v="9"/>
    <x v="21"/>
    <s v="2014-2020"/>
    <s v="ORD"/>
    <s v="PATTO EMILIA ROMAGNA"/>
    <s v="Centro-Nord"/>
    <x v="1"/>
    <n v="366000"/>
    <n v="136810"/>
  </r>
  <r>
    <x v="9"/>
    <x v="21"/>
    <s v="2014-2020"/>
    <s v="ORD"/>
    <s v="PATTO EMILIA ROMAGNA"/>
    <s v="Centro-Nord"/>
    <x v="1"/>
    <n v="46430.6"/>
    <n v="46430.61"/>
  </r>
  <r>
    <x v="9"/>
    <x v="21"/>
    <s v="2014-2020"/>
    <s v="ORD"/>
    <s v="PATTO EMILIA ROMAGNA"/>
    <s v="Centro-Nord"/>
    <x v="1"/>
    <n v="300000"/>
    <n v="300000"/>
  </r>
  <r>
    <x v="9"/>
    <x v="21"/>
    <s v="2014-2020"/>
    <s v="ORD"/>
    <s v="PATTO EMILIA ROMAGNA"/>
    <s v="Centro-Nord"/>
    <x v="1"/>
    <n v="98155.5"/>
    <n v="98155.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42C5A3-AA3A-4F24-B05A-99154856017B}" name="Tabella pivot1" cacheId="0" applyNumberFormats="0" applyBorderFormats="0" applyFontFormats="0" applyPatternFormats="0" applyAlignmentFormats="0" applyWidthHeightFormats="1" dataCaption="Valori" updatedVersion="7" minRefreshableVersion="3" useAutoFormatting="1" itemPrintTitles="1" createdVersion="7" indent="0" outline="1" outlineData="1" multipleFieldFilters="0">
  <location ref="A3:AE28" firstHeaderRow="1" firstDataRow="3" firstDataCol="1"/>
  <pivotFields count="9">
    <pivotField axis="axisCol" showAll="0">
      <items count="12">
        <item x="3"/>
        <item x="5"/>
        <item x="6"/>
        <item x="1"/>
        <item x="9"/>
        <item x="7"/>
        <item x="4"/>
        <item x="2"/>
        <item x="10"/>
        <item x="8"/>
        <item x="0"/>
        <item t="default"/>
      </items>
    </pivotField>
    <pivotField axis="axisRow" showAll="0">
      <items count="23">
        <item x="4"/>
        <item x="3"/>
        <item x="7"/>
        <item x="8"/>
        <item x="17"/>
        <item x="5"/>
        <item x="1"/>
        <item x="20"/>
        <item x="15"/>
        <item x="21"/>
        <item x="11"/>
        <item x="10"/>
        <item x="12"/>
        <item x="9"/>
        <item x="16"/>
        <item x="6"/>
        <item x="19"/>
        <item x="14"/>
        <item x="2"/>
        <item x="18"/>
        <item x="13"/>
        <item x="0"/>
        <item t="default"/>
      </items>
    </pivotField>
    <pivotField showAll="0"/>
    <pivotField showAll="0"/>
    <pivotField showAll="0"/>
    <pivotField showAll="0"/>
    <pivotField axis="axisCol" multipleItemSelectionAllowed="1" showAll="0" insertBlankRow="1">
      <items count="4">
        <item x="0"/>
        <item x="1"/>
        <item x="2"/>
        <item t="default"/>
      </items>
    </pivotField>
    <pivotField showAll="0"/>
    <pivotField dataField="1" showAll="0"/>
  </pivotFields>
  <rowFields count="1">
    <field x="1"/>
  </rowFields>
  <rowItems count="23">
    <i>
      <x/>
    </i>
    <i>
      <x v="1"/>
    </i>
    <i>
      <x v="2"/>
    </i>
    <i>
      <x v="3"/>
    </i>
    <i>
      <x v="4"/>
    </i>
    <i>
      <x v="5"/>
    </i>
    <i>
      <x v="6"/>
    </i>
    <i>
      <x v="7"/>
    </i>
    <i>
      <x v="8"/>
    </i>
    <i>
      <x v="9"/>
    </i>
    <i>
      <x v="10"/>
    </i>
    <i>
      <x v="11"/>
    </i>
    <i>
      <x v="12"/>
    </i>
    <i>
      <x v="13"/>
    </i>
    <i>
      <x v="14"/>
    </i>
    <i>
      <x v="15"/>
    </i>
    <i>
      <x v="16"/>
    </i>
    <i>
      <x v="17"/>
    </i>
    <i>
      <x v="18"/>
    </i>
    <i>
      <x v="19"/>
    </i>
    <i>
      <x v="20"/>
    </i>
    <i>
      <x v="21"/>
    </i>
    <i t="grand">
      <x/>
    </i>
  </rowItems>
  <colFields count="2">
    <field x="0"/>
    <field x="6"/>
  </colFields>
  <colItems count="30">
    <i>
      <x/>
      <x/>
    </i>
    <i t="default">
      <x/>
    </i>
    <i>
      <x v="1"/>
      <x/>
    </i>
    <i t="default">
      <x v="1"/>
    </i>
    <i>
      <x v="2"/>
      <x/>
    </i>
    <i t="default">
      <x v="2"/>
    </i>
    <i>
      <x v="3"/>
      <x/>
    </i>
    <i r="1">
      <x v="1"/>
    </i>
    <i r="1">
      <x v="2"/>
    </i>
    <i t="default">
      <x v="3"/>
    </i>
    <i>
      <x v="4"/>
      <x/>
    </i>
    <i r="1">
      <x v="1"/>
    </i>
    <i t="default">
      <x v="4"/>
    </i>
    <i>
      <x v="5"/>
      <x/>
    </i>
    <i r="1">
      <x v="1"/>
    </i>
    <i t="default">
      <x v="5"/>
    </i>
    <i>
      <x v="6"/>
      <x/>
    </i>
    <i r="1">
      <x v="1"/>
    </i>
    <i t="default">
      <x v="6"/>
    </i>
    <i>
      <x v="7"/>
      <x/>
    </i>
    <i t="default">
      <x v="7"/>
    </i>
    <i>
      <x v="8"/>
      <x/>
    </i>
    <i r="1">
      <x v="1"/>
    </i>
    <i t="default">
      <x v="8"/>
    </i>
    <i>
      <x v="9"/>
      <x/>
    </i>
    <i t="default">
      <x v="9"/>
    </i>
    <i>
      <x v="10"/>
      <x/>
    </i>
    <i r="1">
      <x v="1"/>
    </i>
    <i t="default">
      <x v="10"/>
    </i>
    <i t="grand">
      <x/>
    </i>
  </colItems>
  <dataFields count="1">
    <dataField name="Somma di Risorse FSC assegnate (30/06/2021)" fld="8"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20A6-0CB8-4FC1-81C1-4963B6BA150C}">
  <dimension ref="A3:AE28"/>
  <sheetViews>
    <sheetView workbookViewId="0">
      <selection activeCell="O4" sqref="O4"/>
    </sheetView>
  </sheetViews>
  <sheetFormatPr defaultRowHeight="15.75" x14ac:dyDescent="0.25"/>
  <cols>
    <col min="1" max="1" width="40.5" bestFit="1" customWidth="1"/>
    <col min="2" max="2" width="28" hidden="1" customWidth="1"/>
    <col min="3" max="3" width="32.25" hidden="1" customWidth="1"/>
    <col min="4" max="4" width="22.125" hidden="1" customWidth="1"/>
    <col min="5" max="5" width="26.5" hidden="1" customWidth="1"/>
    <col min="6" max="6" width="28.375" hidden="1" customWidth="1"/>
    <col min="7" max="7" width="32.625" hidden="1" customWidth="1"/>
    <col min="8" max="8" width="34.125" bestFit="1" customWidth="1"/>
    <col min="9" max="9" width="8.875" bestFit="1" customWidth="1"/>
    <col min="10" max="10" width="16.375" bestFit="1" customWidth="1"/>
    <col min="11" max="11" width="38.5" customWidth="1"/>
    <col min="12" max="12" width="14" bestFit="1" customWidth="1"/>
    <col min="13" max="13" width="8.875" bestFit="1" customWidth="1"/>
    <col min="14" max="14" width="18.375" bestFit="1" customWidth="1"/>
    <col min="15" max="15" width="27.125" bestFit="1" customWidth="1"/>
    <col min="16" max="16" width="8.875" bestFit="1" customWidth="1"/>
    <col min="17" max="17" width="31.375" bestFit="1" customWidth="1"/>
    <col min="18" max="18" width="30.375" bestFit="1" customWidth="1"/>
    <col min="19" max="19" width="9.875" bestFit="1" customWidth="1"/>
    <col min="20" max="20" width="34.75" bestFit="1" customWidth="1"/>
    <col min="21" max="21" width="20.75" bestFit="1" customWidth="1"/>
    <col min="22" max="22" width="25" bestFit="1" customWidth="1"/>
    <col min="23" max="23" width="30.5" bestFit="1" customWidth="1"/>
    <col min="24" max="24" width="9.875" bestFit="1" customWidth="1"/>
    <col min="25" max="25" width="34.875" bestFit="1" customWidth="1"/>
    <col min="26" max="26" width="31.625" bestFit="1" customWidth="1"/>
    <col min="27" max="27" width="35.875" bestFit="1" customWidth="1"/>
    <col min="28" max="28" width="10.875" bestFit="1" customWidth="1"/>
    <col min="29" max="29" width="7.625" bestFit="1" customWidth="1"/>
    <col min="30" max="30" width="13.25" bestFit="1" customWidth="1"/>
    <col min="31" max="31" width="17.375" bestFit="1" customWidth="1"/>
  </cols>
  <sheetData>
    <row r="3" spans="1:31" x14ac:dyDescent="0.25">
      <c r="A3" s="87" t="s">
        <v>2349</v>
      </c>
      <c r="B3" s="87" t="s">
        <v>2348</v>
      </c>
    </row>
    <row r="4" spans="1:31" x14ac:dyDescent="0.25">
      <c r="B4" t="s">
        <v>783</v>
      </c>
      <c r="C4" t="s">
        <v>2350</v>
      </c>
      <c r="D4" t="s">
        <v>1657</v>
      </c>
      <c r="E4" t="s">
        <v>2351</v>
      </c>
      <c r="F4" t="s">
        <v>266</v>
      </c>
      <c r="G4" t="s">
        <v>2352</v>
      </c>
      <c r="H4" t="s">
        <v>17</v>
      </c>
      <c r="K4" t="s">
        <v>2353</v>
      </c>
      <c r="L4" t="s">
        <v>36</v>
      </c>
      <c r="N4" t="s">
        <v>2354</v>
      </c>
      <c r="O4" t="s">
        <v>342</v>
      </c>
      <c r="Q4" t="s">
        <v>2355</v>
      </c>
      <c r="R4" t="s">
        <v>40</v>
      </c>
      <c r="T4" t="s">
        <v>2356</v>
      </c>
      <c r="U4" t="s">
        <v>2342</v>
      </c>
      <c r="V4" t="s">
        <v>2357</v>
      </c>
      <c r="W4" t="s">
        <v>80</v>
      </c>
      <c r="Y4" t="s">
        <v>2358</v>
      </c>
      <c r="Z4" t="s">
        <v>26</v>
      </c>
      <c r="AA4" t="s">
        <v>2359</v>
      </c>
      <c r="AB4" t="s">
        <v>2346</v>
      </c>
      <c r="AD4" t="s">
        <v>2360</v>
      </c>
      <c r="AE4" t="s">
        <v>2347</v>
      </c>
    </row>
    <row r="5" spans="1:31" x14ac:dyDescent="0.25">
      <c r="A5" s="87" t="s">
        <v>2345</v>
      </c>
      <c r="B5" t="s">
        <v>27</v>
      </c>
      <c r="D5" t="s">
        <v>27</v>
      </c>
      <c r="F5" t="s">
        <v>27</v>
      </c>
      <c r="H5" t="s">
        <v>27</v>
      </c>
      <c r="I5" t="s">
        <v>22</v>
      </c>
      <c r="J5" t="s">
        <v>2324</v>
      </c>
      <c r="L5" t="s">
        <v>27</v>
      </c>
      <c r="M5" t="s">
        <v>22</v>
      </c>
      <c r="O5" t="s">
        <v>27</v>
      </c>
      <c r="P5" t="s">
        <v>22</v>
      </c>
      <c r="R5" t="s">
        <v>27</v>
      </c>
      <c r="S5" t="s">
        <v>22</v>
      </c>
      <c r="U5" t="s">
        <v>27</v>
      </c>
      <c r="W5" t="s">
        <v>27</v>
      </c>
      <c r="X5" t="s">
        <v>22</v>
      </c>
      <c r="Z5" t="s">
        <v>27</v>
      </c>
      <c r="AB5" t="s">
        <v>27</v>
      </c>
      <c r="AC5" t="s">
        <v>22</v>
      </c>
    </row>
    <row r="6" spans="1:31" x14ac:dyDescent="0.25">
      <c r="A6" s="88" t="s">
        <v>2309</v>
      </c>
      <c r="B6" s="89">
        <v>3089498.21</v>
      </c>
      <c r="C6" s="89">
        <v>3089498.21</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v>3089498.21</v>
      </c>
    </row>
    <row r="7" spans="1:31" x14ac:dyDescent="0.25">
      <c r="A7" s="88" t="s">
        <v>2310</v>
      </c>
      <c r="B7" s="89">
        <v>4531444.49</v>
      </c>
      <c r="C7" s="89">
        <v>4531444.49</v>
      </c>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v>4531444.49</v>
      </c>
    </row>
    <row r="8" spans="1:31" x14ac:dyDescent="0.25">
      <c r="A8" s="88" t="s">
        <v>2312</v>
      </c>
      <c r="B8" s="89"/>
      <c r="C8" s="89"/>
      <c r="D8" s="89">
        <v>5746101.7200000007</v>
      </c>
      <c r="E8" s="89">
        <v>5746101.7200000007</v>
      </c>
      <c r="F8" s="89"/>
      <c r="G8" s="89"/>
      <c r="H8" s="89"/>
      <c r="I8" s="89"/>
      <c r="J8" s="89"/>
      <c r="K8" s="89"/>
      <c r="L8" s="89"/>
      <c r="M8" s="89"/>
      <c r="N8" s="89"/>
      <c r="O8" s="89"/>
      <c r="P8" s="89"/>
      <c r="Q8" s="89"/>
      <c r="R8" s="89"/>
      <c r="S8" s="89"/>
      <c r="T8" s="89"/>
      <c r="U8" s="89"/>
      <c r="V8" s="89"/>
      <c r="W8" s="89"/>
      <c r="X8" s="89"/>
      <c r="Y8" s="89"/>
      <c r="Z8" s="89"/>
      <c r="AA8" s="89"/>
      <c r="AB8" s="89"/>
      <c r="AC8" s="89"/>
      <c r="AD8" s="89"/>
      <c r="AE8" s="89">
        <v>5746101.7200000007</v>
      </c>
    </row>
    <row r="9" spans="1:31" x14ac:dyDescent="0.25">
      <c r="A9" s="88" t="s">
        <v>2334</v>
      </c>
      <c r="B9" s="89"/>
      <c r="C9" s="89"/>
      <c r="D9" s="89"/>
      <c r="E9" s="89"/>
      <c r="F9" s="89">
        <v>526146.79</v>
      </c>
      <c r="G9" s="89">
        <v>526146.79</v>
      </c>
      <c r="H9" s="89"/>
      <c r="I9" s="89"/>
      <c r="J9" s="89"/>
      <c r="K9" s="89"/>
      <c r="L9" s="89"/>
      <c r="M9" s="89"/>
      <c r="N9" s="89"/>
      <c r="O9" s="89"/>
      <c r="P9" s="89"/>
      <c r="Q9" s="89"/>
      <c r="R9" s="89"/>
      <c r="S9" s="89"/>
      <c r="T9" s="89"/>
      <c r="U9" s="89"/>
      <c r="V9" s="89"/>
      <c r="W9" s="89"/>
      <c r="X9" s="89"/>
      <c r="Y9" s="89"/>
      <c r="Z9" s="89"/>
      <c r="AA9" s="89"/>
      <c r="AB9" s="89"/>
      <c r="AC9" s="89"/>
      <c r="AD9" s="89"/>
      <c r="AE9" s="89">
        <v>526146.79</v>
      </c>
    </row>
    <row r="10" spans="1:31" x14ac:dyDescent="0.25">
      <c r="A10" s="88" t="s">
        <v>2321</v>
      </c>
      <c r="B10" s="89"/>
      <c r="C10" s="89"/>
      <c r="D10" s="89"/>
      <c r="E10" s="89"/>
      <c r="F10" s="89"/>
      <c r="G10" s="89"/>
      <c r="H10" s="89">
        <v>18055020.650000002</v>
      </c>
      <c r="I10" s="89"/>
      <c r="J10" s="89">
        <v>13556975.140000001</v>
      </c>
      <c r="K10" s="89">
        <v>31611995.790000003</v>
      </c>
      <c r="L10" s="89"/>
      <c r="M10" s="89"/>
      <c r="N10" s="89"/>
      <c r="O10" s="89"/>
      <c r="P10" s="89"/>
      <c r="Q10" s="89"/>
      <c r="R10" s="89"/>
      <c r="S10" s="89"/>
      <c r="T10" s="89"/>
      <c r="U10" s="89"/>
      <c r="V10" s="89"/>
      <c r="W10" s="89"/>
      <c r="X10" s="89"/>
      <c r="Y10" s="89"/>
      <c r="Z10" s="89"/>
      <c r="AA10" s="89"/>
      <c r="AB10" s="89"/>
      <c r="AC10" s="89"/>
      <c r="AD10" s="89"/>
      <c r="AE10" s="89">
        <v>31611995.790000003</v>
      </c>
    </row>
    <row r="11" spans="1:31" x14ac:dyDescent="0.25">
      <c r="A11" s="88" t="s">
        <v>2308</v>
      </c>
      <c r="B11" s="89"/>
      <c r="C11" s="89"/>
      <c r="D11" s="89"/>
      <c r="E11" s="89"/>
      <c r="F11" s="89"/>
      <c r="G11" s="89"/>
      <c r="H11" s="89">
        <v>26899233.850000001</v>
      </c>
      <c r="I11" s="89">
        <v>2698979.01</v>
      </c>
      <c r="J11" s="89"/>
      <c r="K11" s="89">
        <v>29598212.859999999</v>
      </c>
      <c r="L11" s="89"/>
      <c r="M11" s="89"/>
      <c r="N11" s="89"/>
      <c r="O11" s="89"/>
      <c r="P11" s="89"/>
      <c r="Q11" s="89"/>
      <c r="R11" s="89"/>
      <c r="S11" s="89"/>
      <c r="T11" s="89"/>
      <c r="U11" s="89"/>
      <c r="V11" s="89"/>
      <c r="W11" s="89"/>
      <c r="X11" s="89"/>
      <c r="Y11" s="89"/>
      <c r="Z11" s="89"/>
      <c r="AA11" s="89"/>
      <c r="AB11" s="89"/>
      <c r="AC11" s="89"/>
      <c r="AD11" s="89"/>
      <c r="AE11" s="89">
        <v>29598212.859999999</v>
      </c>
    </row>
    <row r="12" spans="1:31" x14ac:dyDescent="0.25">
      <c r="A12" s="88" t="s">
        <v>2319</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row>
    <row r="13" spans="1:31" x14ac:dyDescent="0.25">
      <c r="A13" s="88" t="s">
        <v>2316</v>
      </c>
      <c r="B13" s="89"/>
      <c r="C13" s="89"/>
      <c r="D13" s="89"/>
      <c r="E13" s="89"/>
      <c r="F13" s="89"/>
      <c r="G13" s="89"/>
      <c r="H13" s="89"/>
      <c r="I13" s="89"/>
      <c r="J13" s="89"/>
      <c r="K13" s="89"/>
      <c r="L13" s="89"/>
      <c r="M13" s="89">
        <v>3000000</v>
      </c>
      <c r="N13" s="89">
        <v>3000000</v>
      </c>
      <c r="O13" s="89"/>
      <c r="P13" s="89"/>
      <c r="Q13" s="89"/>
      <c r="R13" s="89"/>
      <c r="S13" s="89"/>
      <c r="T13" s="89"/>
      <c r="U13" s="89"/>
      <c r="V13" s="89"/>
      <c r="W13" s="89"/>
      <c r="X13" s="89"/>
      <c r="Y13" s="89"/>
      <c r="Z13" s="89"/>
      <c r="AA13" s="89"/>
      <c r="AB13" s="89"/>
      <c r="AC13" s="89"/>
      <c r="AD13" s="89"/>
      <c r="AE13" s="89">
        <v>3000000</v>
      </c>
    </row>
    <row r="14" spans="1:31" x14ac:dyDescent="0.25">
      <c r="A14" s="88" t="s">
        <v>2305</v>
      </c>
      <c r="B14" s="89"/>
      <c r="C14" s="89"/>
      <c r="D14" s="89"/>
      <c r="E14" s="89"/>
      <c r="F14" s="89"/>
      <c r="G14" s="89"/>
      <c r="H14" s="89"/>
      <c r="I14" s="89"/>
      <c r="J14" s="89"/>
      <c r="K14" s="89"/>
      <c r="L14" s="89">
        <v>3100970.61</v>
      </c>
      <c r="M14" s="89"/>
      <c r="N14" s="89">
        <v>3100970.61</v>
      </c>
      <c r="O14" s="89"/>
      <c r="P14" s="89"/>
      <c r="Q14" s="89"/>
      <c r="R14" s="89"/>
      <c r="S14" s="89"/>
      <c r="T14" s="89"/>
      <c r="U14" s="89"/>
      <c r="V14" s="89"/>
      <c r="W14" s="89"/>
      <c r="X14" s="89"/>
      <c r="Y14" s="89"/>
      <c r="Z14" s="89"/>
      <c r="AA14" s="89"/>
      <c r="AB14" s="89"/>
      <c r="AC14" s="89"/>
      <c r="AD14" s="89"/>
      <c r="AE14" s="89">
        <v>3100970.61</v>
      </c>
    </row>
    <row r="15" spans="1:31" x14ac:dyDescent="0.25">
      <c r="A15" s="88" t="s">
        <v>2317</v>
      </c>
      <c r="B15" s="89"/>
      <c r="C15" s="89"/>
      <c r="D15" s="89"/>
      <c r="E15" s="89"/>
      <c r="F15" s="89"/>
      <c r="G15" s="89"/>
      <c r="H15" s="89"/>
      <c r="I15" s="89"/>
      <c r="J15" s="89"/>
      <c r="K15" s="89"/>
      <c r="L15" s="89">
        <v>181633.12</v>
      </c>
      <c r="M15" s="89">
        <v>4818366.88</v>
      </c>
      <c r="N15" s="89">
        <v>5000000</v>
      </c>
      <c r="O15" s="89"/>
      <c r="P15" s="89"/>
      <c r="Q15" s="89"/>
      <c r="R15" s="89"/>
      <c r="S15" s="89"/>
      <c r="T15" s="89"/>
      <c r="U15" s="89"/>
      <c r="V15" s="89"/>
      <c r="W15" s="89"/>
      <c r="X15" s="89"/>
      <c r="Y15" s="89"/>
      <c r="Z15" s="89"/>
      <c r="AA15" s="89"/>
      <c r="AB15" s="89"/>
      <c r="AC15" s="89"/>
      <c r="AD15" s="89"/>
      <c r="AE15" s="89">
        <v>5000000</v>
      </c>
    </row>
    <row r="16" spans="1:31" x14ac:dyDescent="0.25">
      <c r="A16" s="88" t="s">
        <v>2313</v>
      </c>
      <c r="B16" s="89"/>
      <c r="C16" s="89"/>
      <c r="D16" s="89"/>
      <c r="E16" s="89"/>
      <c r="F16" s="89"/>
      <c r="G16" s="89"/>
      <c r="H16" s="89"/>
      <c r="I16" s="89"/>
      <c r="J16" s="89"/>
      <c r="K16" s="89"/>
      <c r="L16" s="89"/>
      <c r="M16" s="89"/>
      <c r="N16" s="89"/>
      <c r="O16" s="89">
        <v>82095722.409999982</v>
      </c>
      <c r="P16" s="89">
        <v>2509284.5</v>
      </c>
      <c r="Q16" s="89">
        <v>84605006.909999982</v>
      </c>
      <c r="R16" s="89"/>
      <c r="S16" s="89"/>
      <c r="T16" s="89"/>
      <c r="U16" s="89"/>
      <c r="V16" s="89"/>
      <c r="W16" s="89"/>
      <c r="X16" s="89"/>
      <c r="Y16" s="89"/>
      <c r="Z16" s="89"/>
      <c r="AA16" s="89"/>
      <c r="AB16" s="89"/>
      <c r="AC16" s="89"/>
      <c r="AD16" s="89"/>
      <c r="AE16" s="89">
        <v>84605006.909999982</v>
      </c>
    </row>
    <row r="17" spans="1:31" x14ac:dyDescent="0.25">
      <c r="A17" s="88" t="s">
        <v>2306</v>
      </c>
      <c r="B17" s="89"/>
      <c r="C17" s="89"/>
      <c r="D17" s="89"/>
      <c r="E17" s="89"/>
      <c r="F17" s="89"/>
      <c r="G17" s="89"/>
      <c r="H17" s="89"/>
      <c r="I17" s="89"/>
      <c r="J17" s="89"/>
      <c r="K17" s="89"/>
      <c r="L17" s="89"/>
      <c r="M17" s="89"/>
      <c r="N17" s="89"/>
      <c r="O17" s="89">
        <v>99496328.810000002</v>
      </c>
      <c r="P17" s="89"/>
      <c r="Q17" s="89">
        <v>99496328.810000002</v>
      </c>
      <c r="R17" s="89"/>
      <c r="S17" s="89"/>
      <c r="T17" s="89"/>
      <c r="U17" s="89"/>
      <c r="V17" s="89"/>
      <c r="W17" s="89"/>
      <c r="X17" s="89"/>
      <c r="Y17" s="89"/>
      <c r="Z17" s="89"/>
      <c r="AA17" s="89"/>
      <c r="AB17" s="89"/>
      <c r="AC17" s="89"/>
      <c r="AD17" s="89"/>
      <c r="AE17" s="89">
        <v>99496328.810000002</v>
      </c>
    </row>
    <row r="18" spans="1:31" x14ac:dyDescent="0.25">
      <c r="A18" s="88" t="s">
        <v>2335</v>
      </c>
      <c r="B18" s="89"/>
      <c r="C18" s="89"/>
      <c r="D18" s="89"/>
      <c r="E18" s="89"/>
      <c r="F18" s="89"/>
      <c r="G18" s="89"/>
      <c r="H18" s="89"/>
      <c r="I18" s="89"/>
      <c r="J18" s="89"/>
      <c r="K18" s="89"/>
      <c r="L18" s="89"/>
      <c r="M18" s="89"/>
      <c r="N18" s="89"/>
      <c r="O18" s="89">
        <v>826282.91</v>
      </c>
      <c r="P18" s="89"/>
      <c r="Q18" s="89">
        <v>826282.91</v>
      </c>
      <c r="R18" s="89"/>
      <c r="S18" s="89"/>
      <c r="T18" s="89"/>
      <c r="U18" s="89"/>
      <c r="V18" s="89"/>
      <c r="W18" s="89"/>
      <c r="X18" s="89"/>
      <c r="Y18" s="89"/>
      <c r="Z18" s="89"/>
      <c r="AA18" s="89"/>
      <c r="AB18" s="89"/>
      <c r="AC18" s="89"/>
      <c r="AD18" s="89"/>
      <c r="AE18" s="89">
        <v>826282.91</v>
      </c>
    </row>
    <row r="19" spans="1:31" x14ac:dyDescent="0.25">
      <c r="A19" s="88" t="s">
        <v>2304</v>
      </c>
      <c r="B19" s="89"/>
      <c r="C19" s="89"/>
      <c r="D19" s="89"/>
      <c r="E19" s="89"/>
      <c r="F19" s="89"/>
      <c r="G19" s="89"/>
      <c r="H19" s="89"/>
      <c r="I19" s="89"/>
      <c r="J19" s="89"/>
      <c r="K19" s="89"/>
      <c r="L19" s="89"/>
      <c r="M19" s="89"/>
      <c r="N19" s="89"/>
      <c r="O19" s="89">
        <v>1008031.86</v>
      </c>
      <c r="P19" s="89"/>
      <c r="Q19" s="89">
        <v>1008031.86</v>
      </c>
      <c r="R19" s="89"/>
      <c r="S19" s="89"/>
      <c r="T19" s="89"/>
      <c r="U19" s="89"/>
      <c r="V19" s="89"/>
      <c r="W19" s="89"/>
      <c r="X19" s="89"/>
      <c r="Y19" s="89"/>
      <c r="Z19" s="89"/>
      <c r="AA19" s="89"/>
      <c r="AB19" s="89"/>
      <c r="AC19" s="89"/>
      <c r="AD19" s="89"/>
      <c r="AE19" s="89">
        <v>1008031.86</v>
      </c>
    </row>
    <row r="20" spans="1:31" x14ac:dyDescent="0.25">
      <c r="A20" s="88" t="s">
        <v>2307</v>
      </c>
      <c r="B20" s="89"/>
      <c r="C20" s="89"/>
      <c r="D20" s="89"/>
      <c r="E20" s="89"/>
      <c r="F20" s="89"/>
      <c r="G20" s="89"/>
      <c r="H20" s="89"/>
      <c r="I20" s="89"/>
      <c r="J20" s="89"/>
      <c r="K20" s="89"/>
      <c r="L20" s="89"/>
      <c r="M20" s="89"/>
      <c r="N20" s="89"/>
      <c r="O20" s="89"/>
      <c r="P20" s="89">
        <v>1500000</v>
      </c>
      <c r="Q20" s="89">
        <v>1500000</v>
      </c>
      <c r="R20" s="89"/>
      <c r="S20" s="89"/>
      <c r="T20" s="89"/>
      <c r="U20" s="89"/>
      <c r="V20" s="89"/>
      <c r="W20" s="89"/>
      <c r="X20" s="89"/>
      <c r="Y20" s="89"/>
      <c r="Z20" s="89"/>
      <c r="AA20" s="89"/>
      <c r="AB20" s="89"/>
      <c r="AC20" s="89"/>
      <c r="AD20" s="89"/>
      <c r="AE20" s="89">
        <v>1500000</v>
      </c>
    </row>
    <row r="21" spans="1:31" x14ac:dyDescent="0.25">
      <c r="A21" s="88" t="s">
        <v>2311</v>
      </c>
      <c r="B21" s="89"/>
      <c r="C21" s="89"/>
      <c r="D21" s="89"/>
      <c r="E21" s="89"/>
      <c r="F21" s="89"/>
      <c r="G21" s="89"/>
      <c r="H21" s="89"/>
      <c r="I21" s="89"/>
      <c r="J21" s="89"/>
      <c r="K21" s="89"/>
      <c r="L21" s="89"/>
      <c r="M21" s="89"/>
      <c r="N21" s="89"/>
      <c r="O21" s="89"/>
      <c r="P21" s="89"/>
      <c r="Q21" s="89"/>
      <c r="R21" s="89">
        <v>2500000</v>
      </c>
      <c r="S21" s="89"/>
      <c r="T21" s="89">
        <v>2500000</v>
      </c>
      <c r="U21" s="89"/>
      <c r="V21" s="89"/>
      <c r="W21" s="89"/>
      <c r="X21" s="89"/>
      <c r="Y21" s="89"/>
      <c r="Z21" s="89"/>
      <c r="AA21" s="89"/>
      <c r="AB21" s="89"/>
      <c r="AC21" s="89"/>
      <c r="AD21" s="89"/>
      <c r="AE21" s="89">
        <v>2500000</v>
      </c>
    </row>
    <row r="22" spans="1:31" x14ac:dyDescent="0.25">
      <c r="A22" s="88" t="s">
        <v>2315</v>
      </c>
      <c r="B22" s="89"/>
      <c r="C22" s="89"/>
      <c r="D22" s="89"/>
      <c r="E22" s="89"/>
      <c r="F22" s="89"/>
      <c r="G22" s="89"/>
      <c r="H22" s="89"/>
      <c r="I22" s="89"/>
      <c r="J22" s="89"/>
      <c r="K22" s="89"/>
      <c r="L22" s="89"/>
      <c r="M22" s="89"/>
      <c r="N22" s="89"/>
      <c r="O22" s="89"/>
      <c r="P22" s="89"/>
      <c r="Q22" s="89"/>
      <c r="R22" s="89">
        <v>1695435.97</v>
      </c>
      <c r="S22" s="89">
        <v>18304564.029999997</v>
      </c>
      <c r="T22" s="89">
        <v>19999999.999999996</v>
      </c>
      <c r="U22" s="89"/>
      <c r="V22" s="89"/>
      <c r="W22" s="89"/>
      <c r="X22" s="89"/>
      <c r="Y22" s="89"/>
      <c r="Z22" s="89"/>
      <c r="AA22" s="89"/>
      <c r="AB22" s="89"/>
      <c r="AC22" s="89"/>
      <c r="AD22" s="89"/>
      <c r="AE22" s="89">
        <v>19999999.999999996</v>
      </c>
    </row>
    <row r="23" spans="1:31" x14ac:dyDescent="0.25">
      <c r="A23" s="88" t="s">
        <v>2303</v>
      </c>
      <c r="B23" s="89"/>
      <c r="C23" s="89"/>
      <c r="D23" s="89"/>
      <c r="E23" s="89"/>
      <c r="F23" s="89"/>
      <c r="G23" s="89"/>
      <c r="H23" s="89"/>
      <c r="I23" s="89"/>
      <c r="J23" s="89"/>
      <c r="K23" s="89"/>
      <c r="L23" s="89"/>
      <c r="M23" s="89"/>
      <c r="N23" s="89"/>
      <c r="O23" s="89"/>
      <c r="P23" s="89"/>
      <c r="Q23" s="89"/>
      <c r="R23" s="89">
        <v>5884484.6599999992</v>
      </c>
      <c r="S23" s="89">
        <v>604000</v>
      </c>
      <c r="T23" s="89">
        <v>6488484.6599999992</v>
      </c>
      <c r="U23" s="89"/>
      <c r="V23" s="89"/>
      <c r="W23" s="89"/>
      <c r="X23" s="89"/>
      <c r="Y23" s="89"/>
      <c r="Z23" s="89"/>
      <c r="AA23" s="89"/>
      <c r="AB23" s="89"/>
      <c r="AC23" s="89"/>
      <c r="AD23" s="89"/>
      <c r="AE23" s="89">
        <v>6488484.6599999992</v>
      </c>
    </row>
    <row r="24" spans="1:31" x14ac:dyDescent="0.25">
      <c r="A24" s="88" t="s">
        <v>2320</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row>
    <row r="25" spans="1:31" x14ac:dyDescent="0.25">
      <c r="A25" s="88" t="s">
        <v>2314</v>
      </c>
      <c r="B25" s="89"/>
      <c r="C25" s="89"/>
      <c r="D25" s="89"/>
      <c r="E25" s="89"/>
      <c r="F25" s="89"/>
      <c r="G25" s="89"/>
      <c r="H25" s="89"/>
      <c r="I25" s="89"/>
      <c r="J25" s="89"/>
      <c r="K25" s="89"/>
      <c r="L25" s="89"/>
      <c r="M25" s="89"/>
      <c r="N25" s="89"/>
      <c r="O25" s="89"/>
      <c r="P25" s="89"/>
      <c r="Q25" s="89"/>
      <c r="R25" s="89"/>
      <c r="S25" s="89"/>
      <c r="T25" s="89"/>
      <c r="U25" s="89"/>
      <c r="V25" s="89"/>
      <c r="W25" s="89">
        <v>222000</v>
      </c>
      <c r="X25" s="89">
        <v>26778000</v>
      </c>
      <c r="Y25" s="89">
        <v>27000000</v>
      </c>
      <c r="Z25" s="89"/>
      <c r="AA25" s="89"/>
      <c r="AB25" s="89"/>
      <c r="AC25" s="89"/>
      <c r="AD25" s="89"/>
      <c r="AE25" s="89">
        <v>27000000</v>
      </c>
    </row>
    <row r="26" spans="1:31" x14ac:dyDescent="0.25">
      <c r="A26" s="88" t="s">
        <v>2302</v>
      </c>
      <c r="B26" s="89"/>
      <c r="C26" s="89"/>
      <c r="D26" s="89"/>
      <c r="E26" s="89"/>
      <c r="F26" s="89"/>
      <c r="G26" s="89"/>
      <c r="H26" s="89"/>
      <c r="I26" s="89"/>
      <c r="J26" s="89"/>
      <c r="K26" s="89"/>
      <c r="L26" s="89"/>
      <c r="M26" s="89"/>
      <c r="N26" s="89"/>
      <c r="O26" s="89"/>
      <c r="P26" s="89"/>
      <c r="Q26" s="89"/>
      <c r="R26" s="89"/>
      <c r="S26" s="89"/>
      <c r="T26" s="89"/>
      <c r="U26" s="89"/>
      <c r="V26" s="89"/>
      <c r="W26" s="89"/>
      <c r="X26" s="89"/>
      <c r="Y26" s="89"/>
      <c r="Z26" s="89">
        <v>499215.92000000004</v>
      </c>
      <c r="AA26" s="89">
        <v>499215.92000000004</v>
      </c>
      <c r="AB26" s="89"/>
      <c r="AC26" s="89"/>
      <c r="AD26" s="89"/>
      <c r="AE26" s="89">
        <v>499215.92000000004</v>
      </c>
    </row>
    <row r="27" spans="1:31" x14ac:dyDescent="0.25">
      <c r="A27" s="88" t="s">
        <v>2346</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row>
    <row r="28" spans="1:31" x14ac:dyDescent="0.25">
      <c r="A28" s="88" t="s">
        <v>2347</v>
      </c>
      <c r="B28" s="89">
        <v>7620942.7000000002</v>
      </c>
      <c r="C28" s="89">
        <v>7620942.7000000002</v>
      </c>
      <c r="D28" s="89">
        <v>5746101.7200000007</v>
      </c>
      <c r="E28" s="89">
        <v>5746101.7200000007</v>
      </c>
      <c r="F28" s="89">
        <v>526146.79</v>
      </c>
      <c r="G28" s="89">
        <v>526146.79</v>
      </c>
      <c r="H28" s="89">
        <v>44954254.5</v>
      </c>
      <c r="I28" s="89">
        <v>2698979.01</v>
      </c>
      <c r="J28" s="89">
        <v>13556975.140000001</v>
      </c>
      <c r="K28" s="89">
        <v>61210208.650000006</v>
      </c>
      <c r="L28" s="89">
        <v>3282603.73</v>
      </c>
      <c r="M28" s="89">
        <v>7818366.8799999999</v>
      </c>
      <c r="N28" s="89">
        <v>11100970.609999999</v>
      </c>
      <c r="O28" s="89">
        <v>183426365.98999998</v>
      </c>
      <c r="P28" s="89">
        <v>4009284.5</v>
      </c>
      <c r="Q28" s="89">
        <v>187435650.48999998</v>
      </c>
      <c r="R28" s="89">
        <v>10079920.629999999</v>
      </c>
      <c r="S28" s="89">
        <v>18908564.029999997</v>
      </c>
      <c r="T28" s="89">
        <v>28988484.659999996</v>
      </c>
      <c r="U28" s="89"/>
      <c r="V28" s="89"/>
      <c r="W28" s="89">
        <v>222000</v>
      </c>
      <c r="X28" s="89">
        <v>26778000</v>
      </c>
      <c r="Y28" s="89">
        <v>27000000</v>
      </c>
      <c r="Z28" s="89">
        <v>499215.92000000004</v>
      </c>
      <c r="AA28" s="89">
        <v>499215.92000000004</v>
      </c>
      <c r="AB28" s="89"/>
      <c r="AC28" s="89"/>
      <c r="AD28" s="89"/>
      <c r="AE28" s="89">
        <v>330127721.54000008</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21F4-7282-4ED1-AEBA-6E01A233332F}">
  <sheetPr>
    <tabColor rgb="FFFF0000"/>
  </sheetPr>
  <dimension ref="A1:I47"/>
  <sheetViews>
    <sheetView topLeftCell="A10" zoomScale="55" zoomScaleNormal="55" workbookViewId="0">
      <selection activeCell="C40" sqref="C40"/>
    </sheetView>
  </sheetViews>
  <sheetFormatPr defaultRowHeight="15.75" x14ac:dyDescent="0.25"/>
  <cols>
    <col min="1" max="1" width="47.875" customWidth="1"/>
    <col min="2" max="2" width="9.125" hidden="1" customWidth="1"/>
    <col min="3" max="3" width="28.875" customWidth="1"/>
    <col min="4" max="4" width="26.25" customWidth="1"/>
    <col min="5" max="5" width="9.75" customWidth="1"/>
    <col min="6" max="6" width="35" customWidth="1"/>
    <col min="7" max="7" width="36.5" customWidth="1"/>
    <col min="8" max="9" width="30.625" customWidth="1"/>
  </cols>
  <sheetData>
    <row r="1" spans="1:9" ht="27.95" customHeight="1" x14ac:dyDescent="0.25">
      <c r="A1" s="97" t="s">
        <v>13</v>
      </c>
    </row>
    <row r="2" spans="1:9" ht="32.1" customHeight="1" x14ac:dyDescent="0.25">
      <c r="A2" s="97" t="s">
        <v>2384</v>
      </c>
    </row>
    <row r="3" spans="1:9" x14ac:dyDescent="0.25">
      <c r="A3" s="98" t="s">
        <v>2397</v>
      </c>
    </row>
    <row r="4" spans="1:9" ht="18" x14ac:dyDescent="0.25">
      <c r="A4" s="97"/>
      <c r="B4" s="99"/>
      <c r="C4" s="99"/>
      <c r="D4" s="99"/>
    </row>
    <row r="5" spans="1:9" ht="75" customHeight="1" x14ac:dyDescent="0.25">
      <c r="A5" s="117" t="s">
        <v>2300</v>
      </c>
      <c r="B5" s="118" t="s">
        <v>2370</v>
      </c>
      <c r="C5" s="118" t="s">
        <v>2382</v>
      </c>
      <c r="D5" s="119" t="s">
        <v>2383</v>
      </c>
      <c r="E5" s="178" t="s">
        <v>2473</v>
      </c>
      <c r="F5" s="179"/>
      <c r="G5" s="120" t="s">
        <v>2470</v>
      </c>
      <c r="H5" s="120" t="s">
        <v>2471</v>
      </c>
      <c r="I5" s="120" t="s">
        <v>2472</v>
      </c>
    </row>
    <row r="6" spans="1:9" ht="23.1" customHeight="1" x14ac:dyDescent="0.25">
      <c r="A6" s="162" t="s">
        <v>2371</v>
      </c>
      <c r="B6" s="164">
        <v>7.92</v>
      </c>
      <c r="C6" s="166">
        <v>7620942.7000000002</v>
      </c>
      <c r="D6" s="168">
        <v>35187694</v>
      </c>
      <c r="E6" s="121" t="s">
        <v>2398</v>
      </c>
      <c r="F6" s="122" t="s">
        <v>2399</v>
      </c>
      <c r="G6" s="123"/>
      <c r="H6" s="123"/>
      <c r="I6" s="123"/>
    </row>
    <row r="7" spans="1:9" ht="21.95" customHeight="1" x14ac:dyDescent="0.25">
      <c r="A7" s="163"/>
      <c r="B7" s="165"/>
      <c r="C7" s="167"/>
      <c r="D7" s="169"/>
      <c r="E7" s="121" t="s">
        <v>2400</v>
      </c>
      <c r="F7" s="122" t="s">
        <v>2401</v>
      </c>
      <c r="G7" s="123"/>
      <c r="H7" s="124"/>
      <c r="I7" s="123"/>
    </row>
    <row r="8" spans="1:9" ht="110.25" x14ac:dyDescent="0.25">
      <c r="A8" s="162" t="s">
        <v>2372</v>
      </c>
      <c r="B8" s="164">
        <v>5.75</v>
      </c>
      <c r="C8" s="166">
        <v>5746101.7199999997</v>
      </c>
      <c r="D8" s="168">
        <v>19000000</v>
      </c>
      <c r="E8" s="125" t="s">
        <v>2402</v>
      </c>
      <c r="F8" s="126" t="s">
        <v>2403</v>
      </c>
      <c r="G8" s="127" t="s">
        <v>2475</v>
      </c>
      <c r="H8" s="128" t="s">
        <v>2476</v>
      </c>
      <c r="I8" s="127" t="s">
        <v>2474</v>
      </c>
    </row>
    <row r="9" spans="1:9" x14ac:dyDescent="0.25">
      <c r="A9" s="163"/>
      <c r="B9" s="173"/>
      <c r="C9" s="170"/>
      <c r="D9" s="171"/>
      <c r="E9" s="121" t="s">
        <v>2404</v>
      </c>
      <c r="F9" s="122" t="s">
        <v>2405</v>
      </c>
      <c r="G9" s="129"/>
      <c r="H9" s="122"/>
      <c r="I9" s="129"/>
    </row>
    <row r="10" spans="1:9" x14ac:dyDescent="0.25">
      <c r="A10" s="174" t="s">
        <v>2373</v>
      </c>
      <c r="B10" s="176">
        <v>1.9</v>
      </c>
      <c r="C10" s="177">
        <v>526146.79</v>
      </c>
      <c r="D10" s="177">
        <v>45880179</v>
      </c>
      <c r="E10" s="121" t="s">
        <v>2406</v>
      </c>
      <c r="F10" s="122" t="s">
        <v>2407</v>
      </c>
      <c r="G10" s="123"/>
      <c r="H10" s="123"/>
      <c r="I10" s="123"/>
    </row>
    <row r="11" spans="1:9" x14ac:dyDescent="0.25">
      <c r="A11" s="175"/>
      <c r="B11" s="176"/>
      <c r="C11" s="177"/>
      <c r="D11" s="177"/>
      <c r="E11" s="121" t="s">
        <v>2408</v>
      </c>
      <c r="F11" s="130" t="s">
        <v>2409</v>
      </c>
      <c r="G11" s="123"/>
      <c r="H11" s="123"/>
      <c r="I11" s="123"/>
    </row>
    <row r="12" spans="1:9" x14ac:dyDescent="0.25">
      <c r="A12" s="175"/>
      <c r="B12" s="176"/>
      <c r="C12" s="177"/>
      <c r="D12" s="177"/>
      <c r="E12" s="121" t="s">
        <v>2410</v>
      </c>
      <c r="F12" s="122" t="s">
        <v>2411</v>
      </c>
      <c r="G12" s="123"/>
      <c r="H12" s="123"/>
      <c r="I12" s="123"/>
    </row>
    <row r="13" spans="1:9" x14ac:dyDescent="0.25">
      <c r="A13" s="175"/>
      <c r="B13" s="176"/>
      <c r="C13" s="177"/>
      <c r="D13" s="177"/>
      <c r="E13" s="121" t="s">
        <v>2412</v>
      </c>
      <c r="F13" s="122" t="s">
        <v>2413</v>
      </c>
      <c r="G13" s="123"/>
      <c r="H13" s="123"/>
      <c r="I13" s="123"/>
    </row>
    <row r="14" spans="1:9" x14ac:dyDescent="0.25">
      <c r="A14" s="174" t="s">
        <v>2374</v>
      </c>
      <c r="B14" s="176">
        <v>0</v>
      </c>
      <c r="C14" s="177"/>
      <c r="D14" s="177">
        <v>31837350</v>
      </c>
      <c r="E14" s="121" t="s">
        <v>2414</v>
      </c>
      <c r="F14" s="122" t="s">
        <v>2415</v>
      </c>
      <c r="G14" s="123"/>
      <c r="H14" s="123"/>
      <c r="I14" s="123"/>
    </row>
    <row r="15" spans="1:9" x14ac:dyDescent="0.25">
      <c r="A15" s="175"/>
      <c r="B15" s="176"/>
      <c r="C15" s="177"/>
      <c r="D15" s="177"/>
      <c r="E15" s="121" t="s">
        <v>2416</v>
      </c>
      <c r="F15" s="122" t="s">
        <v>2417</v>
      </c>
      <c r="G15" s="123"/>
      <c r="H15" s="123"/>
      <c r="I15" s="123"/>
    </row>
    <row r="16" spans="1:9" x14ac:dyDescent="0.25">
      <c r="A16" s="175"/>
      <c r="B16" s="176"/>
      <c r="C16" s="177"/>
      <c r="D16" s="177"/>
      <c r="E16" s="121" t="s">
        <v>2418</v>
      </c>
      <c r="F16" s="122" t="s">
        <v>2419</v>
      </c>
      <c r="G16" s="123"/>
      <c r="H16" s="123"/>
      <c r="I16" s="123"/>
    </row>
    <row r="17" spans="1:9" x14ac:dyDescent="0.25">
      <c r="A17" s="174" t="s">
        <v>2375</v>
      </c>
      <c r="B17" s="176">
        <v>57.49</v>
      </c>
      <c r="C17" s="177">
        <v>61210208.649999999</v>
      </c>
      <c r="D17" s="177">
        <v>0</v>
      </c>
      <c r="E17" s="121" t="s">
        <v>2420</v>
      </c>
      <c r="F17" s="122" t="s">
        <v>2421</v>
      </c>
      <c r="G17" s="123"/>
      <c r="H17" s="123"/>
      <c r="I17" s="123"/>
    </row>
    <row r="18" spans="1:9" x14ac:dyDescent="0.25">
      <c r="A18" s="175"/>
      <c r="B18" s="176"/>
      <c r="C18" s="177"/>
      <c r="D18" s="177"/>
      <c r="E18" s="121" t="s">
        <v>2422</v>
      </c>
      <c r="F18" s="122" t="s">
        <v>2423</v>
      </c>
      <c r="G18" s="123"/>
      <c r="H18" s="123"/>
      <c r="I18" s="123"/>
    </row>
    <row r="19" spans="1:9" x14ac:dyDescent="0.25">
      <c r="A19" s="175"/>
      <c r="B19" s="176"/>
      <c r="C19" s="177"/>
      <c r="D19" s="177"/>
      <c r="E19" s="121" t="s">
        <v>2424</v>
      </c>
      <c r="F19" s="122" t="s">
        <v>2425</v>
      </c>
      <c r="G19" s="123"/>
      <c r="H19" s="123"/>
      <c r="I19" s="123"/>
    </row>
    <row r="20" spans="1:9" x14ac:dyDescent="0.25">
      <c r="A20" s="175"/>
      <c r="B20" s="176"/>
      <c r="C20" s="177"/>
      <c r="D20" s="177"/>
      <c r="E20" s="121" t="s">
        <v>2426</v>
      </c>
      <c r="F20" s="122" t="s">
        <v>2427</v>
      </c>
      <c r="G20" s="123"/>
      <c r="H20" s="123"/>
      <c r="I20" s="123"/>
    </row>
    <row r="21" spans="1:9" x14ac:dyDescent="0.25">
      <c r="A21" s="175"/>
      <c r="B21" s="176"/>
      <c r="C21" s="177"/>
      <c r="D21" s="177"/>
      <c r="E21" s="121" t="s">
        <v>2428</v>
      </c>
      <c r="F21" s="122" t="s">
        <v>2429</v>
      </c>
      <c r="G21" s="123"/>
      <c r="H21" s="123"/>
      <c r="I21" s="123"/>
    </row>
    <row r="22" spans="1:9" x14ac:dyDescent="0.25">
      <c r="A22" s="162" t="s">
        <v>2376</v>
      </c>
      <c r="B22" s="173">
        <v>16.059999999999999</v>
      </c>
      <c r="C22" s="170">
        <v>11100970.609999999</v>
      </c>
      <c r="D22" s="171">
        <v>49667890</v>
      </c>
      <c r="E22" s="121" t="s">
        <v>2430</v>
      </c>
      <c r="F22" s="122" t="s">
        <v>2431</v>
      </c>
      <c r="G22" s="123"/>
      <c r="H22" s="123"/>
      <c r="I22" s="123"/>
    </row>
    <row r="23" spans="1:9" x14ac:dyDescent="0.25">
      <c r="A23" s="163"/>
      <c r="B23" s="165"/>
      <c r="C23" s="167"/>
      <c r="D23" s="169"/>
      <c r="E23" s="121" t="s">
        <v>2432</v>
      </c>
      <c r="F23" s="122" t="s">
        <v>2433</v>
      </c>
      <c r="G23" s="123"/>
      <c r="H23" s="123"/>
      <c r="I23" s="123"/>
    </row>
    <row r="24" spans="1:9" ht="110.25" x14ac:dyDescent="0.25">
      <c r="A24" s="162" t="s">
        <v>2377</v>
      </c>
      <c r="B24" s="164">
        <v>189.21</v>
      </c>
      <c r="C24" s="166">
        <v>187435650.49000001</v>
      </c>
      <c r="D24" s="168">
        <v>8426887</v>
      </c>
      <c r="E24" s="126" t="s">
        <v>2434</v>
      </c>
      <c r="F24" s="126" t="s">
        <v>2435</v>
      </c>
      <c r="G24" s="127" t="s">
        <v>2436</v>
      </c>
      <c r="H24" s="127" t="s">
        <v>2437</v>
      </c>
      <c r="I24" s="127" t="s">
        <v>2438</v>
      </c>
    </row>
    <row r="25" spans="1:9" x14ac:dyDescent="0.25">
      <c r="A25" s="172"/>
      <c r="B25" s="173"/>
      <c r="C25" s="170"/>
      <c r="D25" s="171"/>
      <c r="E25" s="131" t="s">
        <v>2439</v>
      </c>
      <c r="F25" s="122" t="s">
        <v>2440</v>
      </c>
      <c r="G25" s="123"/>
      <c r="H25" s="123"/>
      <c r="I25" s="123"/>
    </row>
    <row r="26" spans="1:9" x14ac:dyDescent="0.25">
      <c r="A26" s="172"/>
      <c r="B26" s="173"/>
      <c r="C26" s="170"/>
      <c r="D26" s="171"/>
      <c r="E26" s="131" t="s">
        <v>2441</v>
      </c>
      <c r="F26" s="122" t="s">
        <v>2442</v>
      </c>
      <c r="G26" s="123"/>
      <c r="H26" s="123"/>
      <c r="I26" s="123"/>
    </row>
    <row r="27" spans="1:9" x14ac:dyDescent="0.25">
      <c r="A27" s="172"/>
      <c r="B27" s="173"/>
      <c r="C27" s="170"/>
      <c r="D27" s="171"/>
      <c r="E27" s="131" t="s">
        <v>2443</v>
      </c>
      <c r="F27" s="122" t="s">
        <v>2444</v>
      </c>
      <c r="G27" s="123"/>
      <c r="H27" s="123"/>
      <c r="I27" s="123"/>
    </row>
    <row r="28" spans="1:9" x14ac:dyDescent="0.25">
      <c r="A28" s="172"/>
      <c r="B28" s="173"/>
      <c r="C28" s="170"/>
      <c r="D28" s="171"/>
      <c r="E28" s="131" t="s">
        <v>2445</v>
      </c>
      <c r="F28" s="122" t="s">
        <v>2446</v>
      </c>
      <c r="G28" s="123"/>
      <c r="H28" s="123"/>
      <c r="I28" s="123"/>
    </row>
    <row r="29" spans="1:9" x14ac:dyDescent="0.25">
      <c r="A29" s="163"/>
      <c r="B29" s="165"/>
      <c r="C29" s="167"/>
      <c r="D29" s="169"/>
      <c r="E29" s="131" t="s">
        <v>2447</v>
      </c>
      <c r="F29" s="122" t="s">
        <v>2448</v>
      </c>
      <c r="G29" s="123"/>
      <c r="H29" s="123"/>
      <c r="I29" s="123"/>
    </row>
    <row r="30" spans="1:9" ht="126" x14ac:dyDescent="0.25">
      <c r="A30" s="132" t="s">
        <v>2378</v>
      </c>
      <c r="B30" s="133">
        <v>10.01</v>
      </c>
      <c r="C30" s="134">
        <v>28988484.66</v>
      </c>
      <c r="D30" s="135">
        <v>0</v>
      </c>
      <c r="E30" s="126" t="s">
        <v>2449</v>
      </c>
      <c r="F30" s="126" t="s">
        <v>2450</v>
      </c>
      <c r="G30" s="127" t="s">
        <v>2479</v>
      </c>
      <c r="H30" s="127" t="s">
        <v>2477</v>
      </c>
      <c r="I30" s="127" t="s">
        <v>2478</v>
      </c>
    </row>
    <row r="31" spans="1:9" ht="29.1" customHeight="1" x14ac:dyDescent="0.25">
      <c r="A31" s="132" t="s">
        <v>2379</v>
      </c>
      <c r="B31" s="133">
        <v>0</v>
      </c>
      <c r="C31" s="134">
        <v>0</v>
      </c>
      <c r="D31" s="135">
        <v>44292467.090000004</v>
      </c>
      <c r="E31" s="131" t="s">
        <v>2451</v>
      </c>
      <c r="F31" s="122" t="s">
        <v>2452</v>
      </c>
      <c r="G31" s="123"/>
      <c r="H31" s="123"/>
      <c r="I31" s="123"/>
    </row>
    <row r="32" spans="1:9" x14ac:dyDescent="0.25">
      <c r="A32" s="162" t="s">
        <v>2342</v>
      </c>
      <c r="B32" s="164">
        <v>0</v>
      </c>
      <c r="C32" s="166">
        <v>0</v>
      </c>
      <c r="D32" s="168">
        <v>0</v>
      </c>
      <c r="E32" s="131" t="s">
        <v>2453</v>
      </c>
      <c r="F32" s="122" t="s">
        <v>2454</v>
      </c>
      <c r="G32" s="123"/>
      <c r="H32" s="123"/>
      <c r="I32" s="123"/>
    </row>
    <row r="33" spans="1:9" x14ac:dyDescent="0.25">
      <c r="A33" s="172"/>
      <c r="B33" s="173"/>
      <c r="C33" s="170"/>
      <c r="D33" s="171"/>
      <c r="E33" s="131" t="s">
        <v>2455</v>
      </c>
      <c r="F33" s="122" t="s">
        <v>2456</v>
      </c>
      <c r="G33" s="123"/>
      <c r="H33" s="123"/>
      <c r="I33" s="123"/>
    </row>
    <row r="34" spans="1:9" x14ac:dyDescent="0.25">
      <c r="A34" s="163"/>
      <c r="B34" s="165"/>
      <c r="C34" s="167"/>
      <c r="D34" s="169"/>
      <c r="E34" s="131" t="s">
        <v>2457</v>
      </c>
      <c r="F34" s="122" t="s">
        <v>2458</v>
      </c>
      <c r="G34" s="123"/>
      <c r="H34" s="123"/>
      <c r="I34" s="123"/>
    </row>
    <row r="35" spans="1:9" x14ac:dyDescent="0.25">
      <c r="A35" s="162" t="s">
        <v>2380</v>
      </c>
      <c r="B35" s="164">
        <v>53.68</v>
      </c>
      <c r="C35" s="166">
        <v>27000000</v>
      </c>
      <c r="D35" s="168">
        <v>15707532.91</v>
      </c>
      <c r="E35" s="131" t="s">
        <v>2459</v>
      </c>
      <c r="F35" s="122" t="s">
        <v>2460</v>
      </c>
      <c r="G35" s="123"/>
      <c r="H35" s="123"/>
      <c r="I35" s="123"/>
    </row>
    <row r="36" spans="1:9" x14ac:dyDescent="0.25">
      <c r="A36" s="163"/>
      <c r="B36" s="165"/>
      <c r="C36" s="167"/>
      <c r="D36" s="169"/>
      <c r="E36" s="131" t="s">
        <v>2461</v>
      </c>
      <c r="F36" s="122" t="s">
        <v>2462</v>
      </c>
      <c r="G36" s="123"/>
      <c r="H36" s="123"/>
      <c r="I36" s="123"/>
    </row>
    <row r="37" spans="1:9" x14ac:dyDescent="0.25">
      <c r="A37" s="162" t="s">
        <v>2381</v>
      </c>
      <c r="B37" s="164">
        <v>0.38</v>
      </c>
      <c r="C37" s="166">
        <v>499215.92</v>
      </c>
      <c r="D37" s="168">
        <v>0</v>
      </c>
      <c r="E37" s="131" t="s">
        <v>2463</v>
      </c>
      <c r="F37" s="130" t="s">
        <v>2464</v>
      </c>
      <c r="G37" s="123"/>
      <c r="H37" s="123"/>
      <c r="I37" s="123"/>
    </row>
    <row r="38" spans="1:9" ht="47.25" x14ac:dyDescent="0.25">
      <c r="A38" s="163"/>
      <c r="B38" s="165"/>
      <c r="C38" s="170"/>
      <c r="D38" s="171"/>
      <c r="E38" s="126" t="s">
        <v>2465</v>
      </c>
      <c r="F38" s="126" t="s">
        <v>2466</v>
      </c>
      <c r="G38" s="127" t="s">
        <v>2467</v>
      </c>
      <c r="H38" s="127" t="s">
        <v>2468</v>
      </c>
      <c r="I38" s="127" t="s">
        <v>2469</v>
      </c>
    </row>
    <row r="39" spans="1:9" ht="27.6" customHeight="1" x14ac:dyDescent="0.25">
      <c r="A39" s="136" t="s">
        <v>2481</v>
      </c>
      <c r="B39" s="137"/>
      <c r="C39" s="138">
        <v>1292278.4599999785</v>
      </c>
      <c r="D39" s="161">
        <v>0</v>
      </c>
      <c r="E39" s="123"/>
      <c r="F39" s="123"/>
      <c r="G39" s="123"/>
      <c r="H39" s="123"/>
      <c r="I39" s="123"/>
    </row>
    <row r="40" spans="1:9" ht="23.1" customHeight="1" x14ac:dyDescent="0.25">
      <c r="A40" s="139" t="s">
        <v>2370</v>
      </c>
      <c r="B40" s="140">
        <f>SUM(B6:B38)</f>
        <v>342.40000000000003</v>
      </c>
      <c r="C40" s="141">
        <f>SUM(C6:C39)</f>
        <v>331420000.00000006</v>
      </c>
      <c r="D40" s="141">
        <f>SUM(D6:D39)</f>
        <v>250000000</v>
      </c>
      <c r="E40" s="123"/>
      <c r="F40" s="123"/>
      <c r="G40" s="123"/>
      <c r="H40" s="123"/>
      <c r="I40" s="123"/>
    </row>
    <row r="43" spans="1:9" x14ac:dyDescent="0.25">
      <c r="C43" s="89"/>
    </row>
    <row r="45" spans="1:9" x14ac:dyDescent="0.25">
      <c r="C45" s="83"/>
    </row>
    <row r="47" spans="1:9" x14ac:dyDescent="0.25">
      <c r="C47" s="84"/>
    </row>
  </sheetData>
  <mergeCells count="41">
    <mergeCell ref="C8:C9"/>
    <mergeCell ref="D8:D9"/>
    <mergeCell ref="E5:F5"/>
    <mergeCell ref="A6:A7"/>
    <mergeCell ref="B6:B7"/>
    <mergeCell ref="C6:C7"/>
    <mergeCell ref="D6:D7"/>
    <mergeCell ref="A8:A9"/>
    <mergeCell ref="B8:B9"/>
    <mergeCell ref="A22:A23"/>
    <mergeCell ref="B22:B23"/>
    <mergeCell ref="C22:C23"/>
    <mergeCell ref="D22:D23"/>
    <mergeCell ref="A10:A13"/>
    <mergeCell ref="B10:B13"/>
    <mergeCell ref="C10:C13"/>
    <mergeCell ref="D10:D13"/>
    <mergeCell ref="A14:A16"/>
    <mergeCell ref="B14:B16"/>
    <mergeCell ref="C14:C16"/>
    <mergeCell ref="D14:D16"/>
    <mergeCell ref="A17:A21"/>
    <mergeCell ref="C17:C21"/>
    <mergeCell ref="D17:D21"/>
    <mergeCell ref="B17:B21"/>
    <mergeCell ref="A24:A29"/>
    <mergeCell ref="B24:B29"/>
    <mergeCell ref="C24:C29"/>
    <mergeCell ref="D24:D29"/>
    <mergeCell ref="A32:A34"/>
    <mergeCell ref="B32:B34"/>
    <mergeCell ref="C32:C34"/>
    <mergeCell ref="D32:D34"/>
    <mergeCell ref="A35:A36"/>
    <mergeCell ref="B35:B36"/>
    <mergeCell ref="C35:C36"/>
    <mergeCell ref="D35:D36"/>
    <mergeCell ref="A37:A38"/>
    <mergeCell ref="B37:B38"/>
    <mergeCell ref="C37:C38"/>
    <mergeCell ref="D37:D38"/>
  </mergeCells>
  <pageMargins left="0.70866141732283472" right="0.70866141732283472" top="0.74803149606299213" bottom="0.74803149606299213" header="0.31496062992125984" footer="0.31496062992125984"/>
  <pageSetup paperSize="9"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121A-3E8C-41B7-9882-BB711D80C466}">
  <dimension ref="A3:I48"/>
  <sheetViews>
    <sheetView tabSelected="1" topLeftCell="A7" zoomScale="70" zoomScaleNormal="70" workbookViewId="0">
      <selection activeCell="F34" sqref="F34"/>
    </sheetView>
  </sheetViews>
  <sheetFormatPr defaultRowHeight="15.75" x14ac:dyDescent="0.25"/>
  <cols>
    <col min="1" max="1" width="39.625" bestFit="1" customWidth="1"/>
    <col min="2" max="2" width="26" bestFit="1" customWidth="1"/>
    <col min="3" max="3" width="31.75" bestFit="1" customWidth="1"/>
    <col min="4" max="4" width="20.125" style="90" bestFit="1" customWidth="1"/>
    <col min="6" max="6" width="10.875" bestFit="1" customWidth="1"/>
  </cols>
  <sheetData>
    <row r="3" spans="1:6" ht="18" x14ac:dyDescent="0.25">
      <c r="A3" s="180" t="s">
        <v>13</v>
      </c>
      <c r="B3" s="180"/>
      <c r="C3" s="180"/>
      <c r="D3" s="180"/>
    </row>
    <row r="4" spans="1:6" ht="18" x14ac:dyDescent="0.25">
      <c r="A4" s="180" t="s">
        <v>2385</v>
      </c>
      <c r="B4" s="180"/>
      <c r="C4" s="180"/>
      <c r="D4" s="180"/>
    </row>
    <row r="5" spans="1:6" ht="18" x14ac:dyDescent="0.25">
      <c r="A5" s="100"/>
      <c r="B5" s="100"/>
      <c r="C5" s="100"/>
      <c r="D5" s="100"/>
    </row>
    <row r="6" spans="1:6" x14ac:dyDescent="0.25">
      <c r="A6" s="181" t="s">
        <v>2366</v>
      </c>
      <c r="B6" s="182"/>
      <c r="C6" s="182"/>
      <c r="D6" s="183"/>
    </row>
    <row r="7" spans="1:6" ht="16.5" thickBot="1" x14ac:dyDescent="0.3">
      <c r="A7" s="98" t="s">
        <v>2396</v>
      </c>
    </row>
    <row r="8" spans="1:6" ht="16.5" thickBot="1" x14ac:dyDescent="0.3">
      <c r="A8" s="93"/>
      <c r="B8" s="184" t="s">
        <v>2367</v>
      </c>
      <c r="C8" s="185"/>
      <c r="D8" s="186"/>
    </row>
    <row r="9" spans="1:6" ht="16.5" thickBot="1" x14ac:dyDescent="0.3">
      <c r="A9" s="96" t="s">
        <v>2368</v>
      </c>
      <c r="B9" s="94" t="s">
        <v>2362</v>
      </c>
      <c r="C9" s="94" t="s">
        <v>2361</v>
      </c>
      <c r="D9" s="95" t="s">
        <v>2363</v>
      </c>
    </row>
    <row r="10" spans="1:6" ht="16.5" thickBot="1" x14ac:dyDescent="0.3">
      <c r="A10" s="92"/>
      <c r="B10" s="193" t="s">
        <v>783</v>
      </c>
      <c r="C10" s="194"/>
      <c r="D10" s="195"/>
    </row>
    <row r="11" spans="1:6" x14ac:dyDescent="0.25">
      <c r="A11" t="s">
        <v>2309</v>
      </c>
      <c r="B11" s="89">
        <v>3089498.21</v>
      </c>
      <c r="C11" s="89">
        <v>0</v>
      </c>
      <c r="D11" s="110">
        <v>3089498.21</v>
      </c>
    </row>
    <row r="12" spans="1:6" x14ac:dyDescent="0.25">
      <c r="A12" t="s">
        <v>2310</v>
      </c>
      <c r="B12" s="89">
        <v>4531444.49</v>
      </c>
      <c r="C12" s="89">
        <v>0</v>
      </c>
      <c r="D12" s="110">
        <v>4531444.49</v>
      </c>
      <c r="F12" s="89"/>
    </row>
    <row r="13" spans="1:6" s="90" customFormat="1" ht="16.5" thickBot="1" x14ac:dyDescent="0.3">
      <c r="A13" s="90" t="s">
        <v>2364</v>
      </c>
      <c r="B13" s="91">
        <v>7620942.7000000002</v>
      </c>
      <c r="C13" s="91">
        <v>0</v>
      </c>
      <c r="D13" s="91">
        <v>7620942.7000000002</v>
      </c>
    </row>
    <row r="14" spans="1:6" ht="16.5" thickBot="1" x14ac:dyDescent="0.3">
      <c r="B14" s="190" t="s">
        <v>1657</v>
      </c>
      <c r="C14" s="191"/>
      <c r="D14" s="192"/>
    </row>
    <row r="15" spans="1:6" x14ac:dyDescent="0.25">
      <c r="A15" t="s">
        <v>2312</v>
      </c>
      <c r="B15" s="89">
        <v>5746101.7200000007</v>
      </c>
      <c r="C15" s="89">
        <v>0</v>
      </c>
      <c r="D15" s="110">
        <f>B15+C15</f>
        <v>5746101.7200000007</v>
      </c>
    </row>
    <row r="16" spans="1:6" s="90" customFormat="1" ht="16.5" thickBot="1" x14ac:dyDescent="0.3">
      <c r="A16" s="90" t="s">
        <v>2364</v>
      </c>
      <c r="B16" s="91">
        <v>5746101.7200000007</v>
      </c>
      <c r="C16" s="91">
        <v>0</v>
      </c>
      <c r="D16" s="91">
        <f>B16+C16</f>
        <v>5746101.7200000007</v>
      </c>
    </row>
    <row r="17" spans="1:4" ht="16.5" thickBot="1" x14ac:dyDescent="0.3">
      <c r="B17" s="187" t="s">
        <v>266</v>
      </c>
      <c r="C17" s="188"/>
      <c r="D17" s="189"/>
    </row>
    <row r="18" spans="1:4" x14ac:dyDescent="0.25">
      <c r="A18" t="s">
        <v>2334</v>
      </c>
      <c r="B18" s="89">
        <v>526146.79</v>
      </c>
      <c r="C18" s="89">
        <v>0</v>
      </c>
      <c r="D18" s="110">
        <f>B18+C18</f>
        <v>526146.79</v>
      </c>
    </row>
    <row r="19" spans="1:4" s="90" customFormat="1" ht="16.5" thickBot="1" x14ac:dyDescent="0.3">
      <c r="A19" s="90" t="s">
        <v>2364</v>
      </c>
      <c r="B19" s="91">
        <v>526146.79</v>
      </c>
      <c r="C19" s="91">
        <v>0</v>
      </c>
      <c r="D19" s="91">
        <f>B19+C19</f>
        <v>526146.79</v>
      </c>
    </row>
    <row r="20" spans="1:4" ht="16.5" thickBot="1" x14ac:dyDescent="0.3">
      <c r="B20" s="190" t="s">
        <v>17</v>
      </c>
      <c r="C20" s="191"/>
      <c r="D20" s="192"/>
    </row>
    <row r="21" spans="1:4" x14ac:dyDescent="0.25">
      <c r="A21" t="s">
        <v>2321</v>
      </c>
      <c r="B21" s="89">
        <v>18055020.650000002</v>
      </c>
      <c r="C21" s="89">
        <v>13556975.140000001</v>
      </c>
      <c r="D21" s="110">
        <v>31611995.790000003</v>
      </c>
    </row>
    <row r="22" spans="1:4" x14ac:dyDescent="0.25">
      <c r="A22" t="s">
        <v>2308</v>
      </c>
      <c r="B22" s="89">
        <v>26899233.850000001</v>
      </c>
      <c r="C22" s="89">
        <v>2698979.01</v>
      </c>
      <c r="D22" s="110">
        <v>29598212.859999999</v>
      </c>
    </row>
    <row r="23" spans="1:4" s="90" customFormat="1" ht="16.5" thickBot="1" x14ac:dyDescent="0.3">
      <c r="A23" s="90" t="s">
        <v>2364</v>
      </c>
      <c r="B23" s="91">
        <v>44954254.5</v>
      </c>
      <c r="C23" s="91">
        <f>C21+C22</f>
        <v>16255954.15</v>
      </c>
      <c r="D23" s="91">
        <f>SUM(D21:D22)</f>
        <v>61210208.650000006</v>
      </c>
    </row>
    <row r="24" spans="1:4" ht="16.5" thickBot="1" x14ac:dyDescent="0.3">
      <c r="B24" s="190" t="s">
        <v>36</v>
      </c>
      <c r="C24" s="191"/>
      <c r="D24" s="192"/>
    </row>
    <row r="25" spans="1:4" x14ac:dyDescent="0.25">
      <c r="A25" t="s">
        <v>2305</v>
      </c>
      <c r="B25" s="89">
        <v>3100970.61</v>
      </c>
      <c r="C25" s="89">
        <v>3000000</v>
      </c>
      <c r="D25" s="110">
        <f>B25+C25</f>
        <v>6100970.6099999994</v>
      </c>
    </row>
    <row r="26" spans="1:4" x14ac:dyDescent="0.25">
      <c r="A26" t="s">
        <v>2317</v>
      </c>
      <c r="B26" s="89">
        <v>181633.12</v>
      </c>
      <c r="C26" s="89">
        <v>4818366.88</v>
      </c>
      <c r="D26" s="110">
        <v>5000000</v>
      </c>
    </row>
    <row r="27" spans="1:4" s="90" customFormat="1" ht="16.5" thickBot="1" x14ac:dyDescent="0.3">
      <c r="A27" s="90" t="s">
        <v>2364</v>
      </c>
      <c r="B27" s="91">
        <f>SUM(B25:B26)</f>
        <v>3282603.73</v>
      </c>
      <c r="C27" s="91">
        <f>SUM(C25:C26)</f>
        <v>7818366.8799999999</v>
      </c>
      <c r="D27" s="91">
        <f>SUM(D25:D26)</f>
        <v>11100970.609999999</v>
      </c>
    </row>
    <row r="28" spans="1:4" s="90" customFormat="1" ht="16.5" thickBot="1" x14ac:dyDescent="0.3">
      <c r="B28" s="190" t="s">
        <v>342</v>
      </c>
      <c r="C28" s="191"/>
      <c r="D28" s="192"/>
    </row>
    <row r="29" spans="1:4" x14ac:dyDescent="0.25">
      <c r="A29" t="s">
        <v>2313</v>
      </c>
      <c r="B29" s="89">
        <v>82095722.409999982</v>
      </c>
      <c r="C29" s="89">
        <v>2509284.5</v>
      </c>
      <c r="D29" s="110">
        <v>84605006.909999982</v>
      </c>
    </row>
    <row r="30" spans="1:4" x14ac:dyDescent="0.25">
      <c r="A30" t="s">
        <v>2306</v>
      </c>
      <c r="B30" s="89">
        <v>99496328.810000002</v>
      </c>
      <c r="C30" s="89">
        <v>0</v>
      </c>
      <c r="D30" s="110">
        <v>99496328.810000002</v>
      </c>
    </row>
    <row r="31" spans="1:4" x14ac:dyDescent="0.25">
      <c r="A31" t="s">
        <v>2304</v>
      </c>
      <c r="B31" s="89">
        <f>1008031.86+826283</f>
        <v>1834314.8599999999</v>
      </c>
      <c r="C31" s="89">
        <v>0</v>
      </c>
      <c r="D31" s="110">
        <f>1008031.86+826283</f>
        <v>1834314.8599999999</v>
      </c>
    </row>
    <row r="32" spans="1:4" x14ac:dyDescent="0.25">
      <c r="A32" t="s">
        <v>2307</v>
      </c>
      <c r="B32" s="89">
        <v>0</v>
      </c>
      <c r="C32" s="89">
        <v>1500000</v>
      </c>
      <c r="D32" s="110">
        <v>1500000</v>
      </c>
    </row>
    <row r="33" spans="1:9" s="90" customFormat="1" ht="16.5" thickBot="1" x14ac:dyDescent="0.3">
      <c r="A33" s="90" t="s">
        <v>2364</v>
      </c>
      <c r="B33" s="91">
        <f>SUM(B29:B32)</f>
        <v>183426366.07999998</v>
      </c>
      <c r="C33" s="91">
        <f>SUM(C29:C32)</f>
        <v>4009284.5</v>
      </c>
      <c r="D33" s="91">
        <f>SUM(D29:D32)</f>
        <v>187435650.57999998</v>
      </c>
    </row>
    <row r="34" spans="1:9" ht="16.5" thickBot="1" x14ac:dyDescent="0.3">
      <c r="B34" s="187" t="s">
        <v>40</v>
      </c>
      <c r="C34" s="188"/>
      <c r="D34" s="189"/>
    </row>
    <row r="35" spans="1:9" x14ac:dyDescent="0.25">
      <c r="A35" t="s">
        <v>2311</v>
      </c>
      <c r="B35" s="89">
        <f>2500000+1695436+5884485</f>
        <v>10079921</v>
      </c>
      <c r="C35" s="89">
        <f>18304564+604000</f>
        <v>18908564</v>
      </c>
      <c r="D35" s="110">
        <f>B35+C35</f>
        <v>28988485</v>
      </c>
    </row>
    <row r="36" spans="1:9" ht="16.5" thickBot="1" x14ac:dyDescent="0.3">
      <c r="A36" s="90" t="s">
        <v>2364</v>
      </c>
      <c r="B36" s="91">
        <f>2500000+1695436+5884485</f>
        <v>10079921</v>
      </c>
      <c r="C36" s="91">
        <f>18304564+604000</f>
        <v>18908564</v>
      </c>
      <c r="D36" s="91">
        <f>B36+C36</f>
        <v>28988485</v>
      </c>
    </row>
    <row r="37" spans="1:9" ht="16.5" thickBot="1" x14ac:dyDescent="0.3">
      <c r="B37" s="187" t="s">
        <v>80</v>
      </c>
      <c r="C37" s="188"/>
      <c r="D37" s="189"/>
    </row>
    <row r="38" spans="1:9" x14ac:dyDescent="0.25">
      <c r="A38" t="s">
        <v>2314</v>
      </c>
      <c r="B38" s="89">
        <v>222000</v>
      </c>
      <c r="C38" s="89">
        <v>26778000</v>
      </c>
      <c r="D38" s="110">
        <f>B38+C38</f>
        <v>27000000</v>
      </c>
    </row>
    <row r="39" spans="1:9" ht="16.5" thickBot="1" x14ac:dyDescent="0.3">
      <c r="A39" s="90" t="s">
        <v>2364</v>
      </c>
      <c r="B39" s="91">
        <v>222000</v>
      </c>
      <c r="C39" s="91">
        <v>26778000</v>
      </c>
      <c r="D39" s="91">
        <f>B39+C39</f>
        <v>27000000</v>
      </c>
    </row>
    <row r="40" spans="1:9" ht="16.5" thickBot="1" x14ac:dyDescent="0.3">
      <c r="B40" s="187" t="s">
        <v>2365</v>
      </c>
      <c r="C40" s="188"/>
      <c r="D40" s="189"/>
      <c r="I40" s="83"/>
    </row>
    <row r="41" spans="1:9" x14ac:dyDescent="0.25">
      <c r="A41" t="s">
        <v>2302</v>
      </c>
      <c r="B41" s="89">
        <v>499215.92000000004</v>
      </c>
      <c r="C41" s="89">
        <v>0</v>
      </c>
      <c r="D41" s="110">
        <f>B41+C41</f>
        <v>499215.92000000004</v>
      </c>
    </row>
    <row r="42" spans="1:9" x14ac:dyDescent="0.25">
      <c r="A42" s="90" t="s">
        <v>2364</v>
      </c>
      <c r="B42" s="91">
        <v>499215.92000000004</v>
      </c>
      <c r="C42" s="91">
        <v>0</v>
      </c>
      <c r="D42" s="91">
        <f>B42+C42</f>
        <v>499215.92000000004</v>
      </c>
    </row>
    <row r="44" spans="1:9" ht="26.25" x14ac:dyDescent="0.25">
      <c r="A44" s="207" t="s">
        <v>2395</v>
      </c>
      <c r="B44" s="109"/>
      <c r="C44" s="115"/>
      <c r="D44" s="116">
        <v>1292278</v>
      </c>
    </row>
    <row r="45" spans="1:9" ht="16.5" thickBot="1" x14ac:dyDescent="0.3">
      <c r="A45" s="111"/>
      <c r="B45" s="111"/>
      <c r="C45" s="111"/>
      <c r="D45" s="112"/>
    </row>
    <row r="46" spans="1:9" ht="16.5" thickBot="1" x14ac:dyDescent="0.3">
      <c r="A46" s="113" t="s">
        <v>2369</v>
      </c>
      <c r="B46" s="205">
        <f>B13+B16+B19+B23+B27+B33+B36+B39+B42</f>
        <v>256357552.43999997</v>
      </c>
      <c r="C46" s="206">
        <f>C13+C16+C19+C23+C27+C33+C36+C39+C42</f>
        <v>73770169.530000001</v>
      </c>
      <c r="D46" s="114">
        <f>SUM(D44,D42,D39,D36,D33,D27,D23,D19,D16,D13)</f>
        <v>331419999.97000003</v>
      </c>
    </row>
    <row r="47" spans="1:9" x14ac:dyDescent="0.25">
      <c r="D47"/>
    </row>
    <row r="48" spans="1:9" x14ac:dyDescent="0.25">
      <c r="A48" s="152" t="s">
        <v>2495</v>
      </c>
      <c r="C48" s="84"/>
      <c r="D48" s="91"/>
    </row>
  </sheetData>
  <mergeCells count="13">
    <mergeCell ref="B40:D40"/>
    <mergeCell ref="B24:D24"/>
    <mergeCell ref="B28:D28"/>
    <mergeCell ref="A4:D4"/>
    <mergeCell ref="B10:D10"/>
    <mergeCell ref="B14:D14"/>
    <mergeCell ref="B17:D17"/>
    <mergeCell ref="B20:D20"/>
    <mergeCell ref="A3:D3"/>
    <mergeCell ref="A6:D6"/>
    <mergeCell ref="B8:D8"/>
    <mergeCell ref="B34:D34"/>
    <mergeCell ref="B37:D37"/>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3BB1-D36F-4DE2-AB0F-E443A98AA899}">
  <dimension ref="B2:E37"/>
  <sheetViews>
    <sheetView zoomScale="70" zoomScaleNormal="70" workbookViewId="0">
      <selection activeCell="B3" sqref="B3:E38"/>
    </sheetView>
  </sheetViews>
  <sheetFormatPr defaultRowHeight="15.75" x14ac:dyDescent="0.25"/>
  <cols>
    <col min="1" max="1" width="7" customWidth="1"/>
    <col min="2" max="2" width="26.25" customWidth="1"/>
    <col min="3" max="3" width="28.375" customWidth="1"/>
    <col min="4" max="4" width="30.125" customWidth="1"/>
    <col min="5" max="5" width="27" customWidth="1"/>
  </cols>
  <sheetData>
    <row r="2" spans="2:5" x14ac:dyDescent="0.25">
      <c r="E2" s="90"/>
    </row>
    <row r="3" spans="2:5" ht="18" x14ac:dyDescent="0.25">
      <c r="B3" s="180" t="s">
        <v>13</v>
      </c>
      <c r="C3" s="180"/>
      <c r="D3" s="180"/>
      <c r="E3" s="180"/>
    </row>
    <row r="4" spans="2:5" ht="18" x14ac:dyDescent="0.25">
      <c r="B4" s="180" t="s">
        <v>2482</v>
      </c>
      <c r="C4" s="180"/>
      <c r="D4" s="180"/>
      <c r="E4" s="180"/>
    </row>
    <row r="5" spans="2:5" ht="18" x14ac:dyDescent="0.25">
      <c r="B5" s="107"/>
      <c r="C5" s="107"/>
      <c r="D5" s="107"/>
      <c r="E5" s="107"/>
    </row>
    <row r="6" spans="2:5" x14ac:dyDescent="0.25">
      <c r="B6" s="199" t="s">
        <v>2483</v>
      </c>
      <c r="C6" s="200"/>
      <c r="D6" s="200"/>
      <c r="E6" s="201"/>
    </row>
    <row r="7" spans="2:5" ht="16.5" thickBot="1" x14ac:dyDescent="0.3">
      <c r="B7" s="98" t="s">
        <v>1</v>
      </c>
      <c r="E7" s="90"/>
    </row>
    <row r="8" spans="2:5" ht="16.5" thickBot="1" x14ac:dyDescent="0.3">
      <c r="B8" s="92"/>
      <c r="C8" s="202" t="s">
        <v>2367</v>
      </c>
      <c r="D8" s="203"/>
      <c r="E8" s="204"/>
    </row>
    <row r="9" spans="2:5" ht="16.5" thickBot="1" x14ac:dyDescent="0.3">
      <c r="B9" s="96" t="s">
        <v>2368</v>
      </c>
      <c r="C9" s="108" t="s">
        <v>2361</v>
      </c>
      <c r="D9" s="108" t="s">
        <v>2362</v>
      </c>
      <c r="E9" s="95" t="s">
        <v>2484</v>
      </c>
    </row>
    <row r="10" spans="2:5" ht="16.5" thickBot="1" x14ac:dyDescent="0.3">
      <c r="B10" s="92"/>
      <c r="C10" s="196" t="s">
        <v>783</v>
      </c>
      <c r="D10" s="197"/>
      <c r="E10" s="198"/>
    </row>
    <row r="11" spans="2:5" x14ac:dyDescent="0.25">
      <c r="B11" t="s">
        <v>2309</v>
      </c>
      <c r="C11" s="89">
        <f>1374075+19900000+10766704</f>
        <v>32040779</v>
      </c>
      <c r="D11" s="89"/>
      <c r="E11" s="89">
        <f>1374075+19900000+10766704</f>
        <v>32040779</v>
      </c>
    </row>
    <row r="12" spans="2:5" x14ac:dyDescent="0.25">
      <c r="B12" t="s">
        <v>2310</v>
      </c>
      <c r="C12" s="89">
        <v>3146916</v>
      </c>
      <c r="D12" s="89"/>
      <c r="E12" s="89">
        <v>3146916</v>
      </c>
    </row>
    <row r="13" spans="2:5" ht="16.5" thickBot="1" x14ac:dyDescent="0.3">
      <c r="B13" s="90" t="s">
        <v>2364</v>
      </c>
      <c r="C13" s="91">
        <f>SUM(C11:C12)</f>
        <v>35187695</v>
      </c>
      <c r="D13" s="91"/>
      <c r="E13" s="91">
        <f>SUM(E11:E12)</f>
        <v>35187695</v>
      </c>
    </row>
    <row r="14" spans="2:5" ht="16.5" thickBot="1" x14ac:dyDescent="0.3">
      <c r="C14" s="196" t="s">
        <v>1657</v>
      </c>
      <c r="D14" s="197"/>
      <c r="E14" s="198"/>
    </row>
    <row r="15" spans="2:5" x14ac:dyDescent="0.25">
      <c r="B15" t="s">
        <v>2485</v>
      </c>
      <c r="C15" s="89">
        <v>19000000</v>
      </c>
      <c r="D15" s="89"/>
      <c r="E15" s="89">
        <v>19000000</v>
      </c>
    </row>
    <row r="16" spans="2:5" ht="16.5" thickBot="1" x14ac:dyDescent="0.3">
      <c r="B16" s="90" t="s">
        <v>2364</v>
      </c>
      <c r="C16" s="91">
        <f>SUM(C15)</f>
        <v>19000000</v>
      </c>
      <c r="D16" s="91"/>
      <c r="E16" s="91">
        <f>SUM(E15)</f>
        <v>19000000</v>
      </c>
    </row>
    <row r="17" spans="2:5" ht="16.5" thickBot="1" x14ac:dyDescent="0.3">
      <c r="C17" s="196" t="s">
        <v>266</v>
      </c>
      <c r="D17" s="197"/>
      <c r="E17" s="198"/>
    </row>
    <row r="18" spans="2:5" x14ac:dyDescent="0.25">
      <c r="B18" t="s">
        <v>2334</v>
      </c>
      <c r="C18" s="89">
        <f>16782000+22800000</f>
        <v>39582000</v>
      </c>
      <c r="E18" s="89">
        <f>16782000+22800000</f>
        <v>39582000</v>
      </c>
    </row>
    <row r="19" spans="2:5" x14ac:dyDescent="0.25">
      <c r="B19" t="s">
        <v>2486</v>
      </c>
      <c r="C19" s="89">
        <v>6298179</v>
      </c>
      <c r="E19" s="89">
        <v>6298179</v>
      </c>
    </row>
    <row r="20" spans="2:5" ht="16.5" thickBot="1" x14ac:dyDescent="0.3">
      <c r="B20" s="90" t="s">
        <v>2364</v>
      </c>
      <c r="C20" s="91">
        <f>SUM(C18:C19)</f>
        <v>45880179</v>
      </c>
      <c r="E20" s="91">
        <f>SUM(E18:E19)</f>
        <v>45880179</v>
      </c>
    </row>
    <row r="21" spans="2:5" ht="16.5" thickBot="1" x14ac:dyDescent="0.3">
      <c r="C21" s="196" t="s">
        <v>2487</v>
      </c>
      <c r="D21" s="197"/>
      <c r="E21" s="198"/>
    </row>
    <row r="22" spans="2:5" x14ac:dyDescent="0.25">
      <c r="B22" t="s">
        <v>2488</v>
      </c>
      <c r="C22" s="89">
        <f>19676229+12161121</f>
        <v>31837350</v>
      </c>
      <c r="E22" s="89">
        <f>19676229+12161121</f>
        <v>31837350</v>
      </c>
    </row>
    <row r="23" spans="2:5" ht="16.5" thickBot="1" x14ac:dyDescent="0.3">
      <c r="B23" s="90" t="s">
        <v>2364</v>
      </c>
      <c r="C23" s="91">
        <f>19676229+12161121</f>
        <v>31837350</v>
      </c>
      <c r="E23" s="91">
        <f>19676229+12161121</f>
        <v>31837350</v>
      </c>
    </row>
    <row r="24" spans="2:5" ht="16.5" thickBot="1" x14ac:dyDescent="0.3">
      <c r="C24" s="196" t="s">
        <v>36</v>
      </c>
      <c r="D24" s="197"/>
      <c r="E24" s="198"/>
    </row>
    <row r="25" spans="2:5" x14ac:dyDescent="0.25">
      <c r="B25" t="s">
        <v>2305</v>
      </c>
      <c r="C25" s="89">
        <f>15774175+33893715</f>
        <v>49667890</v>
      </c>
      <c r="D25" s="142"/>
      <c r="E25" s="89">
        <f>15774175+33893715</f>
        <v>49667890</v>
      </c>
    </row>
    <row r="26" spans="2:5" ht="16.5" thickBot="1" x14ac:dyDescent="0.3">
      <c r="C26" s="91">
        <f>15774175+33893715</f>
        <v>49667890</v>
      </c>
      <c r="E26" s="91">
        <f>15774175+33893715</f>
        <v>49667890</v>
      </c>
    </row>
    <row r="27" spans="2:5" ht="16.5" thickBot="1" x14ac:dyDescent="0.3">
      <c r="C27" s="196" t="s">
        <v>2489</v>
      </c>
      <c r="D27" s="197"/>
      <c r="E27" s="198"/>
    </row>
    <row r="28" spans="2:5" x14ac:dyDescent="0.25">
      <c r="B28" t="s">
        <v>2490</v>
      </c>
      <c r="C28" s="89">
        <v>8426887</v>
      </c>
      <c r="E28" s="89">
        <f>C28</f>
        <v>8426887</v>
      </c>
    </row>
    <row r="29" spans="2:5" ht="16.5" thickBot="1" x14ac:dyDescent="0.3">
      <c r="C29" s="91">
        <f>SUM(C28:C28)</f>
        <v>8426887</v>
      </c>
      <c r="E29" s="91">
        <f>SUM(E28:E28)</f>
        <v>8426887</v>
      </c>
    </row>
    <row r="30" spans="2:5" ht="16.5" thickBot="1" x14ac:dyDescent="0.3">
      <c r="B30" s="143"/>
      <c r="C30" s="196" t="s">
        <v>2491</v>
      </c>
      <c r="D30" s="197"/>
      <c r="E30" s="198"/>
    </row>
    <row r="31" spans="2:5" x14ac:dyDescent="0.25">
      <c r="B31" s="144" t="s">
        <v>2492</v>
      </c>
      <c r="C31" s="145">
        <v>39192113.369999997</v>
      </c>
      <c r="D31" s="145">
        <v>5100354</v>
      </c>
      <c r="E31" s="148">
        <f>D31+C31</f>
        <v>44292467.369999997</v>
      </c>
    </row>
    <row r="32" spans="2:5" ht="16.5" thickBot="1" x14ac:dyDescent="0.3">
      <c r="B32" s="147" t="s">
        <v>2364</v>
      </c>
      <c r="C32" s="146">
        <f>SUM(C31)</f>
        <v>39192113.369999997</v>
      </c>
      <c r="D32" s="146">
        <f t="shared" ref="D32:E32" si="0">SUM(D31)</f>
        <v>5100354</v>
      </c>
      <c r="E32" s="146">
        <f t="shared" si="0"/>
        <v>44292467.369999997</v>
      </c>
    </row>
    <row r="33" spans="2:5" ht="16.5" thickBot="1" x14ac:dyDescent="0.3">
      <c r="B33" s="144"/>
      <c r="C33" s="196" t="s">
        <v>80</v>
      </c>
      <c r="D33" s="197"/>
      <c r="E33" s="198"/>
    </row>
    <row r="34" spans="2:5" x14ac:dyDescent="0.25">
      <c r="B34" s="144" t="s">
        <v>2493</v>
      </c>
      <c r="C34" s="145">
        <v>11024833</v>
      </c>
      <c r="D34" s="145">
        <v>4682700</v>
      </c>
      <c r="E34" s="148">
        <f>C34+D34</f>
        <v>15707533</v>
      </c>
    </row>
    <row r="35" spans="2:5" x14ac:dyDescent="0.25">
      <c r="B35" s="147" t="s">
        <v>2364</v>
      </c>
      <c r="C35" s="146">
        <f>SUM(C34:C34)</f>
        <v>11024833</v>
      </c>
      <c r="D35" s="146">
        <f>SUM(D34:D34)</f>
        <v>4682700</v>
      </c>
      <c r="E35" s="146">
        <f>SUM(E34:E34)</f>
        <v>15707533</v>
      </c>
    </row>
    <row r="36" spans="2:5" ht="16.5" thickBot="1" x14ac:dyDescent="0.3">
      <c r="E36" s="90"/>
    </row>
    <row r="37" spans="2:5" ht="16.5" thickBot="1" x14ac:dyDescent="0.3">
      <c r="B37" s="149" t="s">
        <v>2494</v>
      </c>
      <c r="C37" s="150">
        <f>SUM(C35,C32,C29,C26,C23,C20,C16,C13)</f>
        <v>240216947.37</v>
      </c>
      <c r="D37" s="150">
        <f>SUM(D35,D32,D29,D26,D23,D20,D16,D13)</f>
        <v>9783054</v>
      </c>
      <c r="E37" s="151">
        <v>250000000</v>
      </c>
    </row>
  </sheetData>
  <mergeCells count="12">
    <mergeCell ref="C33:E33"/>
    <mergeCell ref="B3:E3"/>
    <mergeCell ref="B4:E4"/>
    <mergeCell ref="B6:E6"/>
    <mergeCell ref="C8:E8"/>
    <mergeCell ref="C10:E10"/>
    <mergeCell ref="C14:E14"/>
    <mergeCell ref="C17:E17"/>
    <mergeCell ref="C21:E21"/>
    <mergeCell ref="C24:E24"/>
    <mergeCell ref="C27:E27"/>
    <mergeCell ref="C30:E3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C82D-A65E-4F87-B45A-8F9EBC014717}">
  <dimension ref="B2:J15"/>
  <sheetViews>
    <sheetView zoomScale="70" zoomScaleNormal="70" workbookViewId="0">
      <selection activeCell="F33" sqref="F33"/>
    </sheetView>
  </sheetViews>
  <sheetFormatPr defaultRowHeight="15.75" x14ac:dyDescent="0.25"/>
  <cols>
    <col min="3" max="3" width="20.625" customWidth="1"/>
    <col min="4" max="8" width="20" bestFit="1" customWidth="1"/>
    <col min="10" max="10" width="15.875" customWidth="1"/>
  </cols>
  <sheetData>
    <row r="2" spans="2:10" x14ac:dyDescent="0.25">
      <c r="B2" s="90" t="s">
        <v>13</v>
      </c>
    </row>
    <row r="3" spans="2:10" x14ac:dyDescent="0.25">
      <c r="B3" s="90" t="s">
        <v>2480</v>
      </c>
    </row>
    <row r="6" spans="2:10" ht="63" x14ac:dyDescent="0.25">
      <c r="B6" s="102"/>
      <c r="C6" s="103" t="s">
        <v>2390</v>
      </c>
      <c r="D6" s="103" t="s">
        <v>2391</v>
      </c>
      <c r="E6" s="103" t="s">
        <v>2392</v>
      </c>
      <c r="F6" s="103" t="s">
        <v>2393</v>
      </c>
      <c r="G6" s="103" t="s">
        <v>2394</v>
      </c>
      <c r="H6" s="103" t="s">
        <v>2386</v>
      </c>
      <c r="I6" s="101"/>
    </row>
    <row r="7" spans="2:10" ht="27.95" customHeight="1" x14ac:dyDescent="0.25">
      <c r="B7" s="102"/>
      <c r="C7" s="105" t="s">
        <v>2387</v>
      </c>
      <c r="D7" s="105" t="s">
        <v>2387</v>
      </c>
      <c r="E7" s="105" t="s">
        <v>2387</v>
      </c>
      <c r="F7" s="105" t="s">
        <v>2387</v>
      </c>
      <c r="G7" s="105" t="s">
        <v>2387</v>
      </c>
      <c r="H7" s="105" t="s">
        <v>2387</v>
      </c>
    </row>
    <row r="8" spans="2:10" ht="28.5" customHeight="1" x14ac:dyDescent="0.25">
      <c r="B8" s="105" t="s">
        <v>2364</v>
      </c>
      <c r="C8" s="153">
        <v>245511250.69</v>
      </c>
      <c r="D8" s="154">
        <v>5452481.4000000004</v>
      </c>
      <c r="E8" s="155">
        <v>38751421.560000002</v>
      </c>
      <c r="F8" s="156">
        <v>30000000</v>
      </c>
      <c r="G8" s="154">
        <v>11704846.35</v>
      </c>
      <c r="H8" s="157">
        <f>SUM(C8:G8)</f>
        <v>331420000</v>
      </c>
      <c r="J8" s="84"/>
    </row>
    <row r="9" spans="2:10" ht="30" customHeight="1" x14ac:dyDescent="0.25">
      <c r="B9" s="104"/>
      <c r="C9" s="105" t="s">
        <v>2388</v>
      </c>
      <c r="D9" s="105" t="s">
        <v>2388</v>
      </c>
      <c r="E9" s="105" t="s">
        <v>2388</v>
      </c>
      <c r="F9" s="105" t="s">
        <v>2388</v>
      </c>
      <c r="G9" s="105" t="s">
        <v>2388</v>
      </c>
      <c r="H9" s="105" t="s">
        <v>2388</v>
      </c>
      <c r="J9" s="84"/>
    </row>
    <row r="10" spans="2:10" ht="30.95" customHeight="1" x14ac:dyDescent="0.25">
      <c r="B10" s="105" t="s">
        <v>2364</v>
      </c>
      <c r="C10" s="158">
        <f>16000000+67271682.36</f>
        <v>83271682.359999999</v>
      </c>
      <c r="D10" s="158">
        <f>30000000+76180587.89</f>
        <v>106180587.89</v>
      </c>
      <c r="E10" s="158">
        <f>14000000+30650955.78</f>
        <v>44650955.780000001</v>
      </c>
      <c r="F10" s="158">
        <f>15896503.97+270</f>
        <v>15896773.970000001</v>
      </c>
      <c r="G10" s="155"/>
      <c r="H10" s="159">
        <f>SUM(C10:G10)</f>
        <v>250000000</v>
      </c>
      <c r="J10" s="84"/>
    </row>
    <row r="11" spans="2:10" ht="31.5" customHeight="1" x14ac:dyDescent="0.25">
      <c r="B11" s="104"/>
      <c r="C11" s="106" t="s">
        <v>2389</v>
      </c>
      <c r="D11" s="106" t="s">
        <v>2389</v>
      </c>
      <c r="E11" s="106" t="s">
        <v>2389</v>
      </c>
      <c r="F11" s="106" t="s">
        <v>2389</v>
      </c>
      <c r="G11" s="106" t="s">
        <v>2389</v>
      </c>
      <c r="H11" s="106" t="s">
        <v>2389</v>
      </c>
    </row>
    <row r="12" spans="2:10" ht="31.5" customHeight="1" x14ac:dyDescent="0.25">
      <c r="B12" s="106" t="s">
        <v>2364</v>
      </c>
      <c r="C12" s="160">
        <f>SUM(C8,C10)</f>
        <v>328782933.05000001</v>
      </c>
      <c r="D12" s="160">
        <f t="shared" ref="D12:G12" si="0">SUM(D8,D10)</f>
        <v>111633069.29000001</v>
      </c>
      <c r="E12" s="160">
        <f t="shared" si="0"/>
        <v>83402377.340000004</v>
      </c>
      <c r="F12" s="160">
        <f t="shared" si="0"/>
        <v>45896773.969999999</v>
      </c>
      <c r="G12" s="160">
        <f t="shared" si="0"/>
        <v>11704846.35</v>
      </c>
      <c r="H12" s="157">
        <f>SUM(C12:G12)</f>
        <v>581420000.00000012</v>
      </c>
    </row>
    <row r="15" spans="2:10" x14ac:dyDescent="0.25">
      <c r="B15" s="152" t="s">
        <v>2495</v>
      </c>
    </row>
  </sheetData>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S779"/>
  <sheetViews>
    <sheetView zoomScale="55" zoomScaleNormal="55" workbookViewId="0">
      <pane xSplit="2" topLeftCell="D1" activePane="topRight" state="frozen"/>
      <selection activeCell="A337" sqref="A337"/>
      <selection pane="topRight" activeCell="F111" sqref="F111"/>
    </sheetView>
  </sheetViews>
  <sheetFormatPr defaultColWidth="10.625" defaultRowHeight="15.75" x14ac:dyDescent="0.25"/>
  <cols>
    <col min="1" max="1" width="17.375" customWidth="1"/>
    <col min="2" max="2" width="19.375" customWidth="1"/>
    <col min="3" max="3" width="88.75" customWidth="1"/>
    <col min="4" max="4" width="33" customWidth="1"/>
    <col min="5" max="5" width="31.625" customWidth="1"/>
    <col min="6" max="6" width="31.5" customWidth="1"/>
    <col min="7" max="7" width="17.125" customWidth="1"/>
    <col min="8" max="8" width="12.375" customWidth="1"/>
    <col min="9" max="9" width="24" customWidth="1"/>
    <col min="10" max="10" width="18.125" customWidth="1"/>
    <col min="11" max="11" width="15.25" customWidth="1"/>
    <col min="12" max="12" width="15.375" customWidth="1"/>
    <col min="13" max="13" width="18.25" customWidth="1"/>
    <col min="14" max="15" width="19.875" customWidth="1"/>
    <col min="19" max="19" width="15.375" bestFit="1" customWidth="1"/>
  </cols>
  <sheetData>
    <row r="1" spans="1:15" x14ac:dyDescent="0.25">
      <c r="A1" s="1" t="s">
        <v>13</v>
      </c>
      <c r="L1" s="2"/>
      <c r="M1" s="2"/>
      <c r="N1" s="2"/>
      <c r="O1" s="2"/>
    </row>
    <row r="2" spans="1:15" ht="18" customHeight="1" x14ac:dyDescent="0.25">
      <c r="A2" s="3" t="s">
        <v>0</v>
      </c>
      <c r="L2" s="2"/>
      <c r="M2" s="2"/>
      <c r="N2" s="2"/>
      <c r="O2" s="2"/>
    </row>
    <row r="3" spans="1:15" x14ac:dyDescent="0.25">
      <c r="A3" s="4" t="s">
        <v>1</v>
      </c>
      <c r="L3" s="2"/>
      <c r="M3" s="2"/>
      <c r="N3" s="2"/>
      <c r="O3" s="2"/>
    </row>
    <row r="4" spans="1:15" x14ac:dyDescent="0.25">
      <c r="L4" s="2"/>
      <c r="M4" s="2"/>
      <c r="N4" s="2"/>
      <c r="O4" s="2"/>
    </row>
    <row r="5" spans="1:15" ht="44.45" customHeight="1" x14ac:dyDescent="0.25">
      <c r="A5" s="6" t="s">
        <v>2</v>
      </c>
      <c r="B5" s="6" t="s">
        <v>3</v>
      </c>
      <c r="C5" s="6" t="s">
        <v>4</v>
      </c>
      <c r="D5" s="6" t="s">
        <v>5</v>
      </c>
      <c r="E5" s="45" t="s">
        <v>2300</v>
      </c>
      <c r="F5" s="45" t="s">
        <v>2301</v>
      </c>
      <c r="G5" s="6" t="s">
        <v>6</v>
      </c>
      <c r="H5" s="6" t="s">
        <v>7</v>
      </c>
      <c r="I5" s="6" t="s">
        <v>8</v>
      </c>
      <c r="J5" s="6" t="s">
        <v>9</v>
      </c>
      <c r="K5" s="6" t="s">
        <v>10</v>
      </c>
      <c r="L5" s="5" t="s">
        <v>11</v>
      </c>
      <c r="M5" s="38" t="s">
        <v>2343</v>
      </c>
      <c r="N5" s="5" t="s">
        <v>12</v>
      </c>
      <c r="O5" s="82" t="s">
        <v>2344</v>
      </c>
    </row>
    <row r="6" spans="1:15" hidden="1" x14ac:dyDescent="0.25">
      <c r="A6" s="7" t="s">
        <v>579</v>
      </c>
      <c r="B6" s="7" t="s">
        <v>580</v>
      </c>
      <c r="C6" s="7" t="s">
        <v>581</v>
      </c>
      <c r="D6" s="7" t="s">
        <v>36</v>
      </c>
      <c r="E6" s="49"/>
      <c r="F6" s="68"/>
      <c r="G6" s="8" t="s">
        <v>582</v>
      </c>
      <c r="H6" s="8" t="s">
        <v>19</v>
      </c>
      <c r="I6" s="7" t="s">
        <v>583</v>
      </c>
      <c r="J6" s="8" t="s">
        <v>21</v>
      </c>
      <c r="K6" s="8" t="s">
        <v>27</v>
      </c>
      <c r="L6" s="28"/>
      <c r="M6" s="42"/>
      <c r="N6" s="18">
        <v>945116.13</v>
      </c>
      <c r="O6" s="43"/>
    </row>
    <row r="7" spans="1:15" hidden="1" x14ac:dyDescent="0.25">
      <c r="A7" s="7" t="s">
        <v>584</v>
      </c>
      <c r="B7" s="7" t="s">
        <v>585</v>
      </c>
      <c r="C7" s="7" t="s">
        <v>586</v>
      </c>
      <c r="D7" s="7" t="s">
        <v>36</v>
      </c>
      <c r="E7" s="66"/>
      <c r="F7" s="70"/>
      <c r="G7" s="67" t="s">
        <v>582</v>
      </c>
      <c r="H7" s="8" t="s">
        <v>19</v>
      </c>
      <c r="I7" s="7" t="s">
        <v>583</v>
      </c>
      <c r="J7" s="8" t="s">
        <v>21</v>
      </c>
      <c r="K7" s="8" t="s">
        <v>27</v>
      </c>
      <c r="L7" s="28"/>
      <c r="M7" s="43"/>
      <c r="N7" s="62">
        <v>141924.6</v>
      </c>
      <c r="O7" s="43"/>
    </row>
    <row r="8" spans="1:15" hidden="1" x14ac:dyDescent="0.25">
      <c r="A8" s="7" t="s">
        <v>587</v>
      </c>
      <c r="B8" s="7" t="s">
        <v>588</v>
      </c>
      <c r="C8" s="7" t="s">
        <v>589</v>
      </c>
      <c r="D8" s="7" t="s">
        <v>36</v>
      </c>
      <c r="E8" s="66"/>
      <c r="F8" s="70"/>
      <c r="G8" s="67" t="s">
        <v>582</v>
      </c>
      <c r="H8" s="8" t="s">
        <v>19</v>
      </c>
      <c r="I8" s="7" t="s">
        <v>583</v>
      </c>
      <c r="J8" s="8" t="s">
        <v>21</v>
      </c>
      <c r="K8" s="8" t="s">
        <v>27</v>
      </c>
      <c r="L8" s="28"/>
      <c r="M8" s="42"/>
      <c r="N8" s="28">
        <v>315508.39</v>
      </c>
      <c r="O8" s="43"/>
    </row>
    <row r="9" spans="1:15" hidden="1" x14ac:dyDescent="0.25">
      <c r="A9" s="7" t="s">
        <v>590</v>
      </c>
      <c r="B9" s="7" t="s">
        <v>591</v>
      </c>
      <c r="C9" s="7" t="s">
        <v>592</v>
      </c>
      <c r="D9" s="7" t="s">
        <v>36</v>
      </c>
      <c r="E9" s="66"/>
      <c r="F9" s="70"/>
      <c r="G9" s="67" t="s">
        <v>582</v>
      </c>
      <c r="H9" s="8" t="s">
        <v>19</v>
      </c>
      <c r="I9" s="7" t="s">
        <v>583</v>
      </c>
      <c r="J9" s="8" t="s">
        <v>21</v>
      </c>
      <c r="K9" s="8" t="s">
        <v>27</v>
      </c>
      <c r="L9" s="28"/>
      <c r="M9" s="42"/>
      <c r="N9" s="28">
        <v>105484.5</v>
      </c>
      <c r="O9" s="43"/>
    </row>
    <row r="10" spans="1:15" hidden="1" x14ac:dyDescent="0.25">
      <c r="A10" s="7" t="s">
        <v>593</v>
      </c>
      <c r="B10" s="7" t="s">
        <v>594</v>
      </c>
      <c r="C10" s="7" t="s">
        <v>595</v>
      </c>
      <c r="D10" s="7" t="s">
        <v>36</v>
      </c>
      <c r="E10" s="66"/>
      <c r="F10" s="70"/>
      <c r="G10" s="67" t="s">
        <v>582</v>
      </c>
      <c r="H10" s="8" t="s">
        <v>19</v>
      </c>
      <c r="I10" s="7" t="s">
        <v>583</v>
      </c>
      <c r="J10" s="8" t="s">
        <v>21</v>
      </c>
      <c r="K10" s="8" t="s">
        <v>27</v>
      </c>
      <c r="L10" s="28"/>
      <c r="M10" s="42"/>
      <c r="N10" s="28">
        <v>619850</v>
      </c>
      <c r="O10" s="43"/>
    </row>
    <row r="11" spans="1:15" hidden="1" x14ac:dyDescent="0.25">
      <c r="A11" s="7" t="s">
        <v>596</v>
      </c>
      <c r="B11" s="7" t="s">
        <v>597</v>
      </c>
      <c r="C11" s="7" t="s">
        <v>598</v>
      </c>
      <c r="D11" s="7" t="s">
        <v>36</v>
      </c>
      <c r="E11" s="66"/>
      <c r="F11" s="70"/>
      <c r="G11" s="67" t="s">
        <v>582</v>
      </c>
      <c r="H11" s="8" t="s">
        <v>19</v>
      </c>
      <c r="I11" s="7" t="s">
        <v>583</v>
      </c>
      <c r="J11" s="8" t="s">
        <v>21</v>
      </c>
      <c r="K11" s="8" t="s">
        <v>22</v>
      </c>
      <c r="L11" s="28"/>
      <c r="M11" s="42"/>
      <c r="N11" s="28">
        <v>645571.12</v>
      </c>
      <c r="O11" s="43"/>
    </row>
    <row r="12" spans="1:15" hidden="1" x14ac:dyDescent="0.25">
      <c r="A12" s="7" t="s">
        <v>599</v>
      </c>
      <c r="B12" s="7" t="s">
        <v>600</v>
      </c>
      <c r="C12" s="7" t="s">
        <v>601</v>
      </c>
      <c r="D12" s="7" t="s">
        <v>36</v>
      </c>
      <c r="E12" s="66"/>
      <c r="F12" s="70"/>
      <c r="G12" s="67" t="s">
        <v>582</v>
      </c>
      <c r="H12" s="8" t="s">
        <v>19</v>
      </c>
      <c r="I12" s="7" t="s">
        <v>583</v>
      </c>
      <c r="J12" s="8" t="s">
        <v>21</v>
      </c>
      <c r="K12" s="8" t="s">
        <v>22</v>
      </c>
      <c r="L12" s="28"/>
      <c r="M12" s="42"/>
      <c r="N12" s="28">
        <v>3873426.74</v>
      </c>
      <c r="O12" s="43"/>
    </row>
    <row r="13" spans="1:15" hidden="1" x14ac:dyDescent="0.25">
      <c r="A13" s="7" t="s">
        <v>602</v>
      </c>
      <c r="B13" s="7" t="s">
        <v>603</v>
      </c>
      <c r="C13" s="7" t="s">
        <v>604</v>
      </c>
      <c r="D13" s="7" t="s">
        <v>36</v>
      </c>
      <c r="E13" s="66"/>
      <c r="F13" s="70"/>
      <c r="G13" s="67" t="s">
        <v>582</v>
      </c>
      <c r="H13" s="8" t="s">
        <v>19</v>
      </c>
      <c r="I13" s="7" t="s">
        <v>583</v>
      </c>
      <c r="J13" s="8" t="s">
        <v>21</v>
      </c>
      <c r="K13" s="8" t="s">
        <v>27</v>
      </c>
      <c r="L13" s="28"/>
      <c r="M13" s="42"/>
      <c r="N13" s="28">
        <v>619748.28</v>
      </c>
      <c r="O13" s="43"/>
    </row>
    <row r="14" spans="1:15" hidden="1" x14ac:dyDescent="0.25">
      <c r="A14" s="7" t="s">
        <v>605</v>
      </c>
      <c r="B14" s="7" t="s">
        <v>606</v>
      </c>
      <c r="C14" s="7" t="s">
        <v>607</v>
      </c>
      <c r="D14" s="7" t="s">
        <v>36</v>
      </c>
      <c r="E14" s="66"/>
      <c r="F14" s="70"/>
      <c r="G14" s="67" t="s">
        <v>582</v>
      </c>
      <c r="H14" s="8" t="s">
        <v>19</v>
      </c>
      <c r="I14" s="7" t="s">
        <v>583</v>
      </c>
      <c r="J14" s="8" t="s">
        <v>21</v>
      </c>
      <c r="K14" s="8" t="s">
        <v>27</v>
      </c>
      <c r="L14" s="28"/>
      <c r="M14" s="42"/>
      <c r="N14" s="28">
        <v>3521074.66</v>
      </c>
      <c r="O14" s="43"/>
    </row>
    <row r="15" spans="1:15" hidden="1" x14ac:dyDescent="0.25">
      <c r="A15" s="7" t="s">
        <v>608</v>
      </c>
      <c r="B15" s="7" t="s">
        <v>609</v>
      </c>
      <c r="C15" s="7" t="s">
        <v>610</v>
      </c>
      <c r="D15" s="7" t="s">
        <v>36</v>
      </c>
      <c r="E15" s="66"/>
      <c r="F15" s="70"/>
      <c r="G15" s="67" t="s">
        <v>582</v>
      </c>
      <c r="H15" s="8" t="s">
        <v>19</v>
      </c>
      <c r="I15" s="7" t="s">
        <v>583</v>
      </c>
      <c r="J15" s="8" t="s">
        <v>21</v>
      </c>
      <c r="K15" s="8" t="s">
        <v>27</v>
      </c>
      <c r="L15" s="28"/>
      <c r="M15" s="42"/>
      <c r="N15" s="28">
        <v>453290</v>
      </c>
      <c r="O15" s="43"/>
    </row>
    <row r="16" spans="1:15" hidden="1" x14ac:dyDescent="0.25">
      <c r="A16" s="7" t="s">
        <v>611</v>
      </c>
      <c r="B16" s="7" t="s">
        <v>612</v>
      </c>
      <c r="C16" s="7" t="s">
        <v>613</v>
      </c>
      <c r="D16" s="7" t="s">
        <v>36</v>
      </c>
      <c r="E16" s="66"/>
      <c r="F16" s="70"/>
      <c r="G16" s="67" t="s">
        <v>582</v>
      </c>
      <c r="H16" s="8" t="s">
        <v>19</v>
      </c>
      <c r="I16" s="7" t="s">
        <v>583</v>
      </c>
      <c r="J16" s="8" t="s">
        <v>21</v>
      </c>
      <c r="K16" s="8" t="s">
        <v>27</v>
      </c>
      <c r="L16" s="28"/>
      <c r="M16" s="42"/>
      <c r="N16" s="28">
        <v>174120.17</v>
      </c>
      <c r="O16" s="43"/>
    </row>
    <row r="17" spans="1:15" hidden="1" x14ac:dyDescent="0.25">
      <c r="A17" s="7" t="s">
        <v>614</v>
      </c>
      <c r="B17" s="7" t="s">
        <v>615</v>
      </c>
      <c r="C17" s="7" t="s">
        <v>616</v>
      </c>
      <c r="D17" s="7" t="s">
        <v>36</v>
      </c>
      <c r="E17" s="66"/>
      <c r="F17" s="70"/>
      <c r="G17" s="67" t="s">
        <v>582</v>
      </c>
      <c r="H17" s="8" t="s">
        <v>19</v>
      </c>
      <c r="I17" s="7" t="s">
        <v>583</v>
      </c>
      <c r="J17" s="8" t="s">
        <v>21</v>
      </c>
      <c r="K17" s="8" t="s">
        <v>27</v>
      </c>
      <c r="L17" s="28"/>
      <c r="M17" s="42"/>
      <c r="N17" s="28">
        <v>58284</v>
      </c>
      <c r="O17" s="43"/>
    </row>
    <row r="18" spans="1:15" hidden="1" x14ac:dyDescent="0.25">
      <c r="A18" s="7" t="s">
        <v>617</v>
      </c>
      <c r="B18" s="7" t="s">
        <v>618</v>
      </c>
      <c r="C18" s="7" t="s">
        <v>619</v>
      </c>
      <c r="D18" s="7" t="s">
        <v>36</v>
      </c>
      <c r="E18" s="66"/>
      <c r="F18" s="70"/>
      <c r="G18" s="67" t="s">
        <v>582</v>
      </c>
      <c r="H18" s="8" t="s">
        <v>19</v>
      </c>
      <c r="I18" s="7" t="s">
        <v>583</v>
      </c>
      <c r="J18" s="8" t="s">
        <v>21</v>
      </c>
      <c r="K18" s="8" t="s">
        <v>27</v>
      </c>
      <c r="L18" s="28"/>
      <c r="M18" s="42"/>
      <c r="N18" s="28">
        <v>274951.45</v>
      </c>
      <c r="O18" s="43"/>
    </row>
    <row r="19" spans="1:15" hidden="1" x14ac:dyDescent="0.25">
      <c r="A19" s="7" t="s">
        <v>620</v>
      </c>
      <c r="B19" s="7" t="s">
        <v>621</v>
      </c>
      <c r="C19" s="7" t="s">
        <v>622</v>
      </c>
      <c r="D19" s="7" t="s">
        <v>36</v>
      </c>
      <c r="E19" s="66"/>
      <c r="F19" s="70"/>
      <c r="G19" s="67" t="s">
        <v>582</v>
      </c>
      <c r="H19" s="8" t="s">
        <v>19</v>
      </c>
      <c r="I19" s="7" t="s">
        <v>583</v>
      </c>
      <c r="J19" s="8" t="s">
        <v>21</v>
      </c>
      <c r="K19" s="8" t="s">
        <v>27</v>
      </c>
      <c r="L19" s="28"/>
      <c r="M19" s="42"/>
      <c r="N19" s="28">
        <v>635450.62</v>
      </c>
      <c r="O19" s="43"/>
    </row>
    <row r="20" spans="1:15" hidden="1" x14ac:dyDescent="0.25">
      <c r="A20" s="7" t="s">
        <v>623</v>
      </c>
      <c r="B20" s="7" t="s">
        <v>624</v>
      </c>
      <c r="C20" s="7" t="s">
        <v>625</v>
      </c>
      <c r="D20" s="7" t="s">
        <v>36</v>
      </c>
      <c r="E20" s="66"/>
      <c r="F20" s="70"/>
      <c r="G20" s="67" t="s">
        <v>582</v>
      </c>
      <c r="H20" s="8" t="s">
        <v>19</v>
      </c>
      <c r="I20" s="7" t="s">
        <v>583</v>
      </c>
      <c r="J20" s="8" t="s">
        <v>21</v>
      </c>
      <c r="K20" s="8" t="s">
        <v>27</v>
      </c>
      <c r="L20" s="28"/>
      <c r="M20" s="42"/>
      <c r="N20" s="28">
        <v>2562426.69</v>
      </c>
      <c r="O20" s="43"/>
    </row>
    <row r="21" spans="1:15" hidden="1" x14ac:dyDescent="0.25">
      <c r="A21" s="7" t="s">
        <v>626</v>
      </c>
      <c r="B21" s="7" t="s">
        <v>627</v>
      </c>
      <c r="C21" s="7" t="s">
        <v>628</v>
      </c>
      <c r="D21" s="7" t="s">
        <v>36</v>
      </c>
      <c r="E21" s="49"/>
      <c r="F21" s="69"/>
      <c r="G21" s="8" t="s">
        <v>582</v>
      </c>
      <c r="H21" s="8" t="s">
        <v>19</v>
      </c>
      <c r="I21" s="7" t="s">
        <v>583</v>
      </c>
      <c r="J21" s="8" t="s">
        <v>21</v>
      </c>
      <c r="K21" s="8" t="s">
        <v>22</v>
      </c>
      <c r="L21" s="28"/>
      <c r="M21" s="42"/>
      <c r="N21" s="28">
        <v>2582284.5</v>
      </c>
      <c r="O21" s="43"/>
    </row>
    <row r="22" spans="1:15" hidden="1" x14ac:dyDescent="0.25">
      <c r="A22" s="7" t="s">
        <v>629</v>
      </c>
      <c r="B22" s="7" t="s">
        <v>630</v>
      </c>
      <c r="C22" s="7" t="s">
        <v>631</v>
      </c>
      <c r="D22" s="7" t="s">
        <v>36</v>
      </c>
      <c r="E22" s="49"/>
      <c r="F22" s="49"/>
      <c r="G22" s="8" t="s">
        <v>582</v>
      </c>
      <c r="H22" s="8" t="s">
        <v>19</v>
      </c>
      <c r="I22" s="7" t="s">
        <v>583</v>
      </c>
      <c r="J22" s="8" t="s">
        <v>21</v>
      </c>
      <c r="K22" s="8" t="s">
        <v>27</v>
      </c>
      <c r="L22" s="28"/>
      <c r="M22" s="42"/>
      <c r="N22" s="18">
        <v>774685.17</v>
      </c>
      <c r="O22" s="43"/>
    </row>
    <row r="23" spans="1:15" hidden="1" x14ac:dyDescent="0.25">
      <c r="A23" s="7" t="s">
        <v>632</v>
      </c>
      <c r="B23" s="7" t="s">
        <v>633</v>
      </c>
      <c r="C23" s="7" t="s">
        <v>634</v>
      </c>
      <c r="D23" s="7" t="s">
        <v>36</v>
      </c>
      <c r="E23" s="49"/>
      <c r="F23" s="49"/>
      <c r="G23" s="8" t="s">
        <v>582</v>
      </c>
      <c r="H23" s="8" t="s">
        <v>19</v>
      </c>
      <c r="I23" s="7" t="s">
        <v>583</v>
      </c>
      <c r="J23" s="8" t="s">
        <v>21</v>
      </c>
      <c r="K23" s="8" t="s">
        <v>27</v>
      </c>
      <c r="L23" s="28"/>
      <c r="M23" s="42"/>
      <c r="N23" s="18">
        <v>2857514.27</v>
      </c>
      <c r="O23" s="43"/>
    </row>
    <row r="24" spans="1:15" hidden="1" x14ac:dyDescent="0.25">
      <c r="A24" s="7" t="s">
        <v>635</v>
      </c>
      <c r="B24" s="7" t="s">
        <v>636</v>
      </c>
      <c r="C24" s="7" t="s">
        <v>637</v>
      </c>
      <c r="D24" s="7" t="s">
        <v>36</v>
      </c>
      <c r="E24" s="49"/>
      <c r="F24" s="49"/>
      <c r="G24" s="8" t="s">
        <v>582</v>
      </c>
      <c r="H24" s="8" t="s">
        <v>19</v>
      </c>
      <c r="I24" s="7" t="s">
        <v>583</v>
      </c>
      <c r="J24" s="8" t="s">
        <v>21</v>
      </c>
      <c r="K24" s="8" t="s">
        <v>27</v>
      </c>
      <c r="L24" s="28"/>
      <c r="M24" s="42"/>
      <c r="N24" s="18">
        <v>510827.52000000002</v>
      </c>
      <c r="O24" s="43"/>
    </row>
    <row r="25" spans="1:15" hidden="1" x14ac:dyDescent="0.25">
      <c r="A25" s="7" t="s">
        <v>638</v>
      </c>
      <c r="B25" s="7" t="s">
        <v>639</v>
      </c>
      <c r="C25" s="7" t="s">
        <v>640</v>
      </c>
      <c r="D25" s="7" t="s">
        <v>36</v>
      </c>
      <c r="E25" s="49"/>
      <c r="F25" s="49"/>
      <c r="G25" s="8" t="s">
        <v>582</v>
      </c>
      <c r="H25" s="8" t="s">
        <v>19</v>
      </c>
      <c r="I25" s="7" t="s">
        <v>583</v>
      </c>
      <c r="J25" s="8" t="s">
        <v>21</v>
      </c>
      <c r="K25" s="8" t="s">
        <v>27</v>
      </c>
      <c r="L25" s="28"/>
      <c r="M25" s="42"/>
      <c r="N25" s="18">
        <v>1544295.39</v>
      </c>
      <c r="O25" s="43"/>
    </row>
    <row r="26" spans="1:15" hidden="1" x14ac:dyDescent="0.25">
      <c r="A26" s="7" t="s">
        <v>641</v>
      </c>
      <c r="B26" s="7" t="s">
        <v>642</v>
      </c>
      <c r="C26" s="7" t="s">
        <v>643</v>
      </c>
      <c r="D26" s="7" t="s">
        <v>36</v>
      </c>
      <c r="E26" s="49"/>
      <c r="F26" s="49"/>
      <c r="G26" s="8" t="s">
        <v>582</v>
      </c>
      <c r="H26" s="8" t="s">
        <v>19</v>
      </c>
      <c r="I26" s="7" t="s">
        <v>583</v>
      </c>
      <c r="J26" s="8" t="s">
        <v>21</v>
      </c>
      <c r="K26" s="8" t="s">
        <v>27</v>
      </c>
      <c r="L26" s="28"/>
      <c r="M26" s="42"/>
      <c r="N26" s="18">
        <v>8863918.1699999999</v>
      </c>
      <c r="O26" s="43"/>
    </row>
    <row r="27" spans="1:15" hidden="1" x14ac:dyDescent="0.25">
      <c r="A27" s="7" t="s">
        <v>644</v>
      </c>
      <c r="B27" s="7" t="s">
        <v>645</v>
      </c>
      <c r="C27" s="7" t="s">
        <v>646</v>
      </c>
      <c r="D27" s="7" t="s">
        <v>36</v>
      </c>
      <c r="E27" s="49"/>
      <c r="F27" s="49"/>
      <c r="G27" s="8" t="s">
        <v>582</v>
      </c>
      <c r="H27" s="8" t="s">
        <v>19</v>
      </c>
      <c r="I27" s="7" t="s">
        <v>583</v>
      </c>
      <c r="J27" s="8" t="s">
        <v>21</v>
      </c>
      <c r="K27" s="8" t="s">
        <v>27</v>
      </c>
      <c r="L27" s="28"/>
      <c r="M27" s="42"/>
      <c r="N27" s="18">
        <v>756609.35</v>
      </c>
      <c r="O27" s="43"/>
    </row>
    <row r="28" spans="1:15" hidden="1" x14ac:dyDescent="0.25">
      <c r="A28" s="7" t="s">
        <v>647</v>
      </c>
      <c r="B28" s="7" t="s">
        <v>648</v>
      </c>
      <c r="C28" s="7" t="s">
        <v>649</v>
      </c>
      <c r="D28" s="7" t="s">
        <v>36</v>
      </c>
      <c r="E28" s="49"/>
      <c r="F28" s="68"/>
      <c r="G28" s="8" t="s">
        <v>582</v>
      </c>
      <c r="H28" s="8" t="s">
        <v>19</v>
      </c>
      <c r="I28" s="7" t="s">
        <v>583</v>
      </c>
      <c r="J28" s="8" t="s">
        <v>21</v>
      </c>
      <c r="K28" s="8" t="s">
        <v>27</v>
      </c>
      <c r="L28" s="28"/>
      <c r="M28" s="42"/>
      <c r="N28" s="18">
        <v>7236952</v>
      </c>
      <c r="O28" s="43"/>
    </row>
    <row r="29" spans="1:15" hidden="1" x14ac:dyDescent="0.25">
      <c r="A29" s="7" t="s">
        <v>650</v>
      </c>
      <c r="B29" s="7" t="s">
        <v>651</v>
      </c>
      <c r="C29" s="7" t="s">
        <v>652</v>
      </c>
      <c r="D29" s="7" t="s">
        <v>36</v>
      </c>
      <c r="E29" s="66"/>
      <c r="F29" s="70"/>
      <c r="G29" s="67" t="s">
        <v>582</v>
      </c>
      <c r="H29" s="8" t="s">
        <v>19</v>
      </c>
      <c r="I29" s="7" t="s">
        <v>583</v>
      </c>
      <c r="J29" s="8" t="s">
        <v>21</v>
      </c>
      <c r="K29" s="8" t="s">
        <v>27</v>
      </c>
      <c r="L29" s="28"/>
      <c r="M29" s="42"/>
      <c r="N29" s="18">
        <v>201508.56</v>
      </c>
      <c r="O29" s="43"/>
    </row>
    <row r="30" spans="1:15" hidden="1" x14ac:dyDescent="0.25">
      <c r="A30" s="7" t="s">
        <v>653</v>
      </c>
      <c r="B30" s="7" t="s">
        <v>654</v>
      </c>
      <c r="C30" s="7" t="s">
        <v>655</v>
      </c>
      <c r="D30" s="7" t="s">
        <v>36</v>
      </c>
      <c r="E30" s="66"/>
      <c r="F30" s="70"/>
      <c r="G30" s="67" t="s">
        <v>582</v>
      </c>
      <c r="H30" s="8" t="s">
        <v>19</v>
      </c>
      <c r="I30" s="7" t="s">
        <v>583</v>
      </c>
      <c r="J30" s="8" t="s">
        <v>21</v>
      </c>
      <c r="K30" s="8" t="s">
        <v>27</v>
      </c>
      <c r="L30" s="28"/>
      <c r="M30" s="42"/>
      <c r="N30" s="18">
        <v>894486.86</v>
      </c>
      <c r="O30" s="43"/>
    </row>
    <row r="31" spans="1:15" hidden="1" x14ac:dyDescent="0.25">
      <c r="A31" s="7" t="s">
        <v>656</v>
      </c>
      <c r="B31" s="7" t="s">
        <v>657</v>
      </c>
      <c r="C31" s="7" t="s">
        <v>658</v>
      </c>
      <c r="D31" s="7" t="s">
        <v>36</v>
      </c>
      <c r="E31" s="49"/>
      <c r="F31" s="69"/>
      <c r="G31" s="8" t="s">
        <v>582</v>
      </c>
      <c r="H31" s="8" t="s">
        <v>19</v>
      </c>
      <c r="I31" s="7" t="s">
        <v>583</v>
      </c>
      <c r="J31" s="8" t="s">
        <v>21</v>
      </c>
      <c r="K31" s="8" t="s">
        <v>27</v>
      </c>
      <c r="L31" s="28"/>
      <c r="M31" s="42"/>
      <c r="N31" s="18">
        <v>2578766.2599999998</v>
      </c>
      <c r="O31" s="43"/>
    </row>
    <row r="32" spans="1:15" s="29" customFormat="1" hidden="1" x14ac:dyDescent="0.25">
      <c r="A32" s="7" t="s">
        <v>659</v>
      </c>
      <c r="B32" s="7" t="s">
        <v>660</v>
      </c>
      <c r="C32" s="7" t="s">
        <v>661</v>
      </c>
      <c r="D32" s="7" t="s">
        <v>36</v>
      </c>
      <c r="E32" s="49"/>
      <c r="F32" s="49"/>
      <c r="G32" s="8" t="s">
        <v>582</v>
      </c>
      <c r="H32" s="8" t="s">
        <v>19</v>
      </c>
      <c r="I32" s="7" t="s">
        <v>583</v>
      </c>
      <c r="J32" s="8" t="s">
        <v>21</v>
      </c>
      <c r="K32" s="8" t="s">
        <v>27</v>
      </c>
      <c r="L32" s="28"/>
      <c r="M32" s="42"/>
      <c r="N32" s="28">
        <v>2039389.62</v>
      </c>
      <c r="O32" s="43"/>
    </row>
    <row r="33" spans="1:15" s="29" customFormat="1" hidden="1" x14ac:dyDescent="0.25">
      <c r="A33" s="7" t="s">
        <v>662</v>
      </c>
      <c r="B33" s="7" t="s">
        <v>663</v>
      </c>
      <c r="C33" s="7" t="s">
        <v>664</v>
      </c>
      <c r="D33" s="7" t="s">
        <v>36</v>
      </c>
      <c r="E33" s="49"/>
      <c r="F33" s="49"/>
      <c r="G33" s="8" t="s">
        <v>582</v>
      </c>
      <c r="H33" s="8" t="s">
        <v>19</v>
      </c>
      <c r="I33" s="7" t="s">
        <v>583</v>
      </c>
      <c r="J33" s="8" t="s">
        <v>21</v>
      </c>
      <c r="K33" s="8" t="s">
        <v>27</v>
      </c>
      <c r="L33" s="28"/>
      <c r="M33" s="42"/>
      <c r="N33" s="28">
        <v>1880991.76</v>
      </c>
      <c r="O33" s="42"/>
    </row>
    <row r="34" spans="1:15" s="29" customFormat="1" hidden="1" x14ac:dyDescent="0.25">
      <c r="A34" s="7" t="s">
        <v>665</v>
      </c>
      <c r="B34" s="7" t="s">
        <v>666</v>
      </c>
      <c r="C34" s="7" t="s">
        <v>667</v>
      </c>
      <c r="D34" s="7" t="s">
        <v>36</v>
      </c>
      <c r="E34" s="49"/>
      <c r="F34" s="49"/>
      <c r="G34" s="8" t="s">
        <v>582</v>
      </c>
      <c r="H34" s="8" t="s">
        <v>19</v>
      </c>
      <c r="I34" s="7" t="s">
        <v>583</v>
      </c>
      <c r="J34" s="8" t="s">
        <v>21</v>
      </c>
      <c r="K34" s="8" t="s">
        <v>27</v>
      </c>
      <c r="L34" s="28"/>
      <c r="M34" s="42"/>
      <c r="N34" s="28">
        <v>1880000</v>
      </c>
      <c r="O34" s="43"/>
    </row>
    <row r="35" spans="1:15" s="29" customFormat="1" hidden="1" x14ac:dyDescent="0.25">
      <c r="A35" s="7" t="s">
        <v>668</v>
      </c>
      <c r="B35" s="7" t="s">
        <v>669</v>
      </c>
      <c r="C35" s="7" t="s">
        <v>670</v>
      </c>
      <c r="D35" s="7" t="s">
        <v>36</v>
      </c>
      <c r="E35" s="49"/>
      <c r="F35" s="49"/>
      <c r="G35" s="8" t="s">
        <v>582</v>
      </c>
      <c r="H35" s="8" t="s">
        <v>19</v>
      </c>
      <c r="I35" s="7" t="s">
        <v>583</v>
      </c>
      <c r="J35" s="8" t="s">
        <v>21</v>
      </c>
      <c r="K35" s="8" t="s">
        <v>27</v>
      </c>
      <c r="L35" s="28"/>
      <c r="M35" s="42"/>
      <c r="N35" s="28">
        <v>1570399.07</v>
      </c>
      <c r="O35" s="42"/>
    </row>
    <row r="36" spans="1:15" s="29" customFormat="1" hidden="1" x14ac:dyDescent="0.25">
      <c r="A36" s="7" t="s">
        <v>671</v>
      </c>
      <c r="B36" s="7" t="s">
        <v>672</v>
      </c>
      <c r="C36" s="7" t="s">
        <v>673</v>
      </c>
      <c r="D36" s="7" t="s">
        <v>36</v>
      </c>
      <c r="E36" s="49"/>
      <c r="F36" s="49"/>
      <c r="G36" s="8" t="s">
        <v>582</v>
      </c>
      <c r="H36" s="8" t="s">
        <v>19</v>
      </c>
      <c r="I36" s="7" t="s">
        <v>583</v>
      </c>
      <c r="J36" s="8" t="s">
        <v>21</v>
      </c>
      <c r="K36" s="8" t="s">
        <v>27</v>
      </c>
      <c r="L36" s="28"/>
      <c r="M36" s="42"/>
      <c r="N36" s="62">
        <v>3170852.95</v>
      </c>
      <c r="O36" s="43"/>
    </row>
    <row r="37" spans="1:15" s="29" customFormat="1" hidden="1" x14ac:dyDescent="0.25">
      <c r="A37" s="7" t="s">
        <v>674</v>
      </c>
      <c r="B37" s="7" t="s">
        <v>675</v>
      </c>
      <c r="C37" s="7" t="s">
        <v>676</v>
      </c>
      <c r="D37" s="7" t="s">
        <v>36</v>
      </c>
      <c r="E37" s="49"/>
      <c r="F37" s="49"/>
      <c r="G37" s="8" t="s">
        <v>582</v>
      </c>
      <c r="H37" s="8" t="s">
        <v>19</v>
      </c>
      <c r="I37" s="7" t="s">
        <v>583</v>
      </c>
      <c r="J37" s="8" t="s">
        <v>21</v>
      </c>
      <c r="K37" s="8" t="s">
        <v>27</v>
      </c>
      <c r="L37" s="28"/>
      <c r="M37" s="42"/>
      <c r="N37" s="18">
        <v>5599848.3499999996</v>
      </c>
      <c r="O37" s="43"/>
    </row>
    <row r="38" spans="1:15" s="29" customFormat="1" hidden="1" x14ac:dyDescent="0.25">
      <c r="A38" s="7" t="s">
        <v>677</v>
      </c>
      <c r="B38" s="7" t="s">
        <v>678</v>
      </c>
      <c r="C38" s="7" t="s">
        <v>679</v>
      </c>
      <c r="D38" s="7" t="s">
        <v>36</v>
      </c>
      <c r="E38" s="49"/>
      <c r="F38" s="49"/>
      <c r="G38" s="8" t="s">
        <v>582</v>
      </c>
      <c r="H38" s="8" t="s">
        <v>19</v>
      </c>
      <c r="I38" s="7" t="s">
        <v>583</v>
      </c>
      <c r="J38" s="8" t="s">
        <v>21</v>
      </c>
      <c r="K38" s="8" t="s">
        <v>27</v>
      </c>
      <c r="L38" s="28"/>
      <c r="M38" s="42"/>
      <c r="N38" s="28">
        <v>619748.28</v>
      </c>
      <c r="O38" s="43"/>
    </row>
    <row r="39" spans="1:15" s="29" customFormat="1" hidden="1" x14ac:dyDescent="0.25">
      <c r="A39" s="7" t="s">
        <v>680</v>
      </c>
      <c r="B39" s="7" t="s">
        <v>681</v>
      </c>
      <c r="C39" s="7" t="s">
        <v>682</v>
      </c>
      <c r="D39" s="7" t="s">
        <v>36</v>
      </c>
      <c r="E39" s="49"/>
      <c r="F39" s="49"/>
      <c r="G39" s="8" t="s">
        <v>582</v>
      </c>
      <c r="H39" s="8" t="s">
        <v>19</v>
      </c>
      <c r="I39" s="7" t="s">
        <v>583</v>
      </c>
      <c r="J39" s="8" t="s">
        <v>21</v>
      </c>
      <c r="K39" s="8" t="s">
        <v>27</v>
      </c>
      <c r="L39" s="28"/>
      <c r="M39" s="42"/>
      <c r="N39" s="28">
        <v>8522441.1799999997</v>
      </c>
      <c r="O39" s="43"/>
    </row>
    <row r="40" spans="1:15" s="29" customFormat="1" hidden="1" x14ac:dyDescent="0.25">
      <c r="A40" s="7" t="s">
        <v>683</v>
      </c>
      <c r="B40" s="7" t="s">
        <v>684</v>
      </c>
      <c r="C40" s="7" t="s">
        <v>685</v>
      </c>
      <c r="D40" s="7" t="s">
        <v>36</v>
      </c>
      <c r="E40" s="49"/>
      <c r="F40" s="49"/>
      <c r="G40" s="8" t="s">
        <v>582</v>
      </c>
      <c r="H40" s="8" t="s">
        <v>19</v>
      </c>
      <c r="I40" s="7" t="s">
        <v>583</v>
      </c>
      <c r="J40" s="8" t="s">
        <v>21</v>
      </c>
      <c r="K40" s="8" t="s">
        <v>27</v>
      </c>
      <c r="L40" s="28"/>
      <c r="M40" s="42"/>
      <c r="N40" s="28">
        <v>708490.84</v>
      </c>
      <c r="O40" s="43"/>
    </row>
    <row r="41" spans="1:15" s="29" customFormat="1" hidden="1" x14ac:dyDescent="0.25">
      <c r="A41" s="7" t="s">
        <v>686</v>
      </c>
      <c r="B41" s="7" t="s">
        <v>687</v>
      </c>
      <c r="C41" s="7" t="s">
        <v>688</v>
      </c>
      <c r="D41" s="7" t="s">
        <v>36</v>
      </c>
      <c r="E41" s="49"/>
      <c r="F41" s="49"/>
      <c r="G41" s="8" t="s">
        <v>582</v>
      </c>
      <c r="H41" s="8" t="s">
        <v>19</v>
      </c>
      <c r="I41" s="7" t="s">
        <v>583</v>
      </c>
      <c r="J41" s="8" t="s">
        <v>21</v>
      </c>
      <c r="K41" s="8" t="s">
        <v>27</v>
      </c>
      <c r="L41" s="28"/>
      <c r="M41" s="42"/>
      <c r="N41" s="28">
        <v>206312.72</v>
      </c>
      <c r="O41" s="43"/>
    </row>
    <row r="42" spans="1:15" s="29" customFormat="1" hidden="1" x14ac:dyDescent="0.25">
      <c r="A42" s="7" t="s">
        <v>689</v>
      </c>
      <c r="B42" s="7" t="s">
        <v>690</v>
      </c>
      <c r="C42" s="7" t="s">
        <v>691</v>
      </c>
      <c r="D42" s="7" t="s">
        <v>36</v>
      </c>
      <c r="E42" s="49"/>
      <c r="F42" s="49"/>
      <c r="G42" s="8" t="s">
        <v>582</v>
      </c>
      <c r="H42" s="8" t="s">
        <v>19</v>
      </c>
      <c r="I42" s="7" t="s">
        <v>583</v>
      </c>
      <c r="J42" s="8" t="s">
        <v>21</v>
      </c>
      <c r="K42" s="8" t="s">
        <v>27</v>
      </c>
      <c r="L42" s="28"/>
      <c r="M42" s="42"/>
      <c r="N42" s="28">
        <v>627450.93999999994</v>
      </c>
      <c r="O42" s="42"/>
    </row>
    <row r="43" spans="1:15" s="29" customFormat="1" hidden="1" x14ac:dyDescent="0.25">
      <c r="A43" s="7" t="s">
        <v>692</v>
      </c>
      <c r="B43" s="7" t="s">
        <v>693</v>
      </c>
      <c r="C43" s="7" t="s">
        <v>694</v>
      </c>
      <c r="D43" s="7" t="s">
        <v>36</v>
      </c>
      <c r="E43" s="49"/>
      <c r="F43" s="49"/>
      <c r="G43" s="8" t="s">
        <v>582</v>
      </c>
      <c r="H43" s="8" t="s">
        <v>19</v>
      </c>
      <c r="I43" s="7" t="s">
        <v>583</v>
      </c>
      <c r="J43" s="8" t="s">
        <v>21</v>
      </c>
      <c r="K43" s="8" t="s">
        <v>27</v>
      </c>
      <c r="L43" s="28"/>
      <c r="M43" s="42"/>
      <c r="N43" s="28">
        <v>79889.59</v>
      </c>
      <c r="O43" s="43"/>
    </row>
    <row r="44" spans="1:15" s="33" customFormat="1" hidden="1" x14ac:dyDescent="0.25">
      <c r="A44" s="7" t="s">
        <v>695</v>
      </c>
      <c r="B44" s="7" t="s">
        <v>696</v>
      </c>
      <c r="C44" s="7" t="s">
        <v>697</v>
      </c>
      <c r="D44" s="7" t="s">
        <v>36</v>
      </c>
      <c r="E44" s="49"/>
      <c r="F44" s="49"/>
      <c r="G44" s="8" t="s">
        <v>582</v>
      </c>
      <c r="H44" s="8" t="s">
        <v>19</v>
      </c>
      <c r="I44" s="7" t="s">
        <v>583</v>
      </c>
      <c r="J44" s="8" t="s">
        <v>21</v>
      </c>
      <c r="K44" s="8" t="s">
        <v>27</v>
      </c>
      <c r="L44" s="28"/>
      <c r="M44" s="42"/>
      <c r="N44" s="28">
        <v>18150</v>
      </c>
      <c r="O44" s="43"/>
    </row>
    <row r="45" spans="1:15" s="33" customFormat="1" hidden="1" x14ac:dyDescent="0.25">
      <c r="A45" s="7" t="s">
        <v>698</v>
      </c>
      <c r="B45" s="7" t="s">
        <v>699</v>
      </c>
      <c r="C45" s="7" t="s">
        <v>700</v>
      </c>
      <c r="D45" s="7" t="s">
        <v>36</v>
      </c>
      <c r="E45" s="49"/>
      <c r="F45" s="49"/>
      <c r="G45" s="8" t="s">
        <v>582</v>
      </c>
      <c r="H45" s="8" t="s">
        <v>19</v>
      </c>
      <c r="I45" s="7" t="s">
        <v>583</v>
      </c>
      <c r="J45" s="8" t="s">
        <v>21</v>
      </c>
      <c r="K45" s="8" t="s">
        <v>27</v>
      </c>
      <c r="L45" s="28"/>
      <c r="M45" s="42"/>
      <c r="N45" s="18">
        <v>723040</v>
      </c>
      <c r="O45" s="43"/>
    </row>
    <row r="46" spans="1:15" s="33" customFormat="1" x14ac:dyDescent="0.25">
      <c r="A46" s="7" t="s">
        <v>701</v>
      </c>
      <c r="B46" s="7" t="s">
        <v>702</v>
      </c>
      <c r="C46" s="7" t="s">
        <v>703</v>
      </c>
      <c r="D46" s="13" t="s">
        <v>17</v>
      </c>
      <c r="E46" s="49" t="str">
        <f>D46</f>
        <v>05 - AMBIENTE E RISORSE NATURALI</v>
      </c>
      <c r="F46" s="52" t="s">
        <v>2319</v>
      </c>
      <c r="G46" s="8" t="s">
        <v>582</v>
      </c>
      <c r="H46" s="8" t="s">
        <v>19</v>
      </c>
      <c r="I46" s="7" t="s">
        <v>583</v>
      </c>
      <c r="J46" s="8" t="s">
        <v>21</v>
      </c>
      <c r="K46" s="8" t="s">
        <v>27</v>
      </c>
      <c r="L46" s="28"/>
      <c r="M46" s="42"/>
      <c r="N46" s="18">
        <v>5394844.9400000004</v>
      </c>
      <c r="O46" s="43"/>
    </row>
    <row r="47" spans="1:15" s="33" customFormat="1" x14ac:dyDescent="0.25">
      <c r="A47" s="7" t="s">
        <v>704</v>
      </c>
      <c r="B47" s="7" t="s">
        <v>705</v>
      </c>
      <c r="C47" s="7" t="s">
        <v>706</v>
      </c>
      <c r="D47" s="13" t="s">
        <v>17</v>
      </c>
      <c r="E47" s="49" t="str">
        <f>D47</f>
        <v>05 - AMBIENTE E RISORSE NATURALI</v>
      </c>
      <c r="F47" s="52" t="s">
        <v>2319</v>
      </c>
      <c r="G47" s="8" t="s">
        <v>582</v>
      </c>
      <c r="H47" s="8" t="s">
        <v>19</v>
      </c>
      <c r="I47" s="7" t="s">
        <v>583</v>
      </c>
      <c r="J47" s="8" t="s">
        <v>21</v>
      </c>
      <c r="K47" s="8" t="s">
        <v>27</v>
      </c>
      <c r="L47" s="28"/>
      <c r="M47" s="42"/>
      <c r="N47" s="28">
        <v>600000</v>
      </c>
      <c r="O47" s="43"/>
    </row>
    <row r="48" spans="1:15" s="29" customFormat="1" x14ac:dyDescent="0.25">
      <c r="A48" s="7" t="s">
        <v>707</v>
      </c>
      <c r="B48" s="7" t="s">
        <v>708</v>
      </c>
      <c r="C48" s="7" t="s">
        <v>709</v>
      </c>
      <c r="D48" s="13" t="s">
        <v>17</v>
      </c>
      <c r="E48" s="49" t="str">
        <f>D48</f>
        <v>05 - AMBIENTE E RISORSE NATURALI</v>
      </c>
      <c r="F48" s="52" t="s">
        <v>2319</v>
      </c>
      <c r="G48" s="8" t="s">
        <v>582</v>
      </c>
      <c r="H48" s="8" t="s">
        <v>19</v>
      </c>
      <c r="I48" s="7" t="s">
        <v>583</v>
      </c>
      <c r="J48" s="8" t="s">
        <v>21</v>
      </c>
      <c r="K48" s="8" t="s">
        <v>22</v>
      </c>
      <c r="L48" s="28"/>
      <c r="M48" s="42"/>
      <c r="N48" s="28">
        <v>1157000</v>
      </c>
      <c r="O48" s="43"/>
    </row>
    <row r="49" spans="1:15" s="29" customFormat="1" x14ac:dyDescent="0.25">
      <c r="A49" s="7" t="s">
        <v>710</v>
      </c>
      <c r="B49" s="7" t="s">
        <v>711</v>
      </c>
      <c r="C49" s="7" t="s">
        <v>712</v>
      </c>
      <c r="D49" s="13" t="s">
        <v>17</v>
      </c>
      <c r="E49" s="49" t="str">
        <f>D49</f>
        <v>05 - AMBIENTE E RISORSE NATURALI</v>
      </c>
      <c r="F49" s="52" t="s">
        <v>2319</v>
      </c>
      <c r="G49" s="8" t="s">
        <v>582</v>
      </c>
      <c r="H49" s="8" t="s">
        <v>19</v>
      </c>
      <c r="I49" s="7" t="s">
        <v>583</v>
      </c>
      <c r="J49" s="8" t="s">
        <v>21</v>
      </c>
      <c r="K49" s="8" t="s">
        <v>22</v>
      </c>
      <c r="L49" s="28"/>
      <c r="M49" s="42"/>
      <c r="N49" s="28">
        <v>2742038.36</v>
      </c>
      <c r="O49" s="43"/>
    </row>
    <row r="50" spans="1:15" s="29" customFormat="1" hidden="1" x14ac:dyDescent="0.25">
      <c r="A50" s="7" t="s">
        <v>713</v>
      </c>
      <c r="B50" s="7" t="s">
        <v>714</v>
      </c>
      <c r="C50" s="7" t="s">
        <v>715</v>
      </c>
      <c r="D50" s="7" t="s">
        <v>716</v>
      </c>
      <c r="E50" s="49" t="str">
        <f>$D$117</f>
        <v>05 - AMBIENTE E RISORSE NATURALI</v>
      </c>
      <c r="F50" s="49" t="s">
        <v>2320</v>
      </c>
      <c r="G50" s="8" t="s">
        <v>582</v>
      </c>
      <c r="H50" s="8" t="s">
        <v>19</v>
      </c>
      <c r="I50" s="7" t="s">
        <v>583</v>
      </c>
      <c r="J50" s="8" t="s">
        <v>21</v>
      </c>
      <c r="K50" s="8" t="s">
        <v>27</v>
      </c>
      <c r="L50" s="28"/>
      <c r="M50" s="42"/>
      <c r="N50" s="28">
        <v>3943254.26</v>
      </c>
      <c r="O50" s="44"/>
    </row>
    <row r="51" spans="1:15" s="29" customFormat="1" hidden="1" x14ac:dyDescent="0.25">
      <c r="A51" s="7" t="s">
        <v>717</v>
      </c>
      <c r="B51" s="7" t="s">
        <v>718</v>
      </c>
      <c r="C51" s="7" t="s">
        <v>719</v>
      </c>
      <c r="D51" s="7" t="s">
        <v>716</v>
      </c>
      <c r="E51" s="49" t="s">
        <v>2342</v>
      </c>
      <c r="F51" s="49" t="s">
        <v>2320</v>
      </c>
      <c r="G51" s="8" t="s">
        <v>582</v>
      </c>
      <c r="H51" s="8" t="s">
        <v>19</v>
      </c>
      <c r="I51" s="7" t="s">
        <v>583</v>
      </c>
      <c r="J51" s="8" t="s">
        <v>21</v>
      </c>
      <c r="K51" s="8" t="s">
        <v>27</v>
      </c>
      <c r="L51" s="28"/>
      <c r="M51" s="42"/>
      <c r="N51" s="18">
        <v>185000</v>
      </c>
      <c r="O51" s="43"/>
    </row>
    <row r="52" spans="1:15" s="29" customFormat="1" hidden="1" x14ac:dyDescent="0.25">
      <c r="A52" s="7" t="s">
        <v>720</v>
      </c>
      <c r="B52" s="7" t="s">
        <v>721</v>
      </c>
      <c r="C52" s="7" t="s">
        <v>722</v>
      </c>
      <c r="D52" s="7" t="s">
        <v>716</v>
      </c>
      <c r="E52" s="49" t="s">
        <v>2342</v>
      </c>
      <c r="F52" s="49" t="s">
        <v>2320</v>
      </c>
      <c r="G52" s="8" t="s">
        <v>582</v>
      </c>
      <c r="H52" s="8" t="s">
        <v>19</v>
      </c>
      <c r="I52" s="7" t="s">
        <v>583</v>
      </c>
      <c r="J52" s="8" t="s">
        <v>21</v>
      </c>
      <c r="K52" s="8" t="s">
        <v>27</v>
      </c>
      <c r="L52" s="28"/>
      <c r="M52" s="42"/>
      <c r="N52" s="18">
        <v>1350000</v>
      </c>
      <c r="O52" s="43"/>
    </row>
    <row r="53" spans="1:15" s="29" customFormat="1" hidden="1" x14ac:dyDescent="0.25">
      <c r="A53" s="7" t="s">
        <v>723</v>
      </c>
      <c r="B53" s="7" t="s">
        <v>724</v>
      </c>
      <c r="C53" s="7" t="s">
        <v>725</v>
      </c>
      <c r="D53" s="7" t="s">
        <v>716</v>
      </c>
      <c r="E53" s="49" t="s">
        <v>2342</v>
      </c>
      <c r="F53" s="49" t="s">
        <v>2320</v>
      </c>
      <c r="G53" s="8" t="s">
        <v>582</v>
      </c>
      <c r="H53" s="8" t="s">
        <v>19</v>
      </c>
      <c r="I53" s="7" t="s">
        <v>583</v>
      </c>
      <c r="J53" s="8" t="s">
        <v>21</v>
      </c>
      <c r="K53" s="8" t="s">
        <v>27</v>
      </c>
      <c r="L53" s="28"/>
      <c r="M53" s="42"/>
      <c r="N53" s="18">
        <v>522000</v>
      </c>
      <c r="O53" s="43"/>
    </row>
    <row r="54" spans="1:15" s="33" customFormat="1" hidden="1" x14ac:dyDescent="0.25">
      <c r="A54" s="7" t="s">
        <v>726</v>
      </c>
      <c r="B54" s="7" t="s">
        <v>727</v>
      </c>
      <c r="C54" s="7" t="s">
        <v>728</v>
      </c>
      <c r="D54" s="7" t="s">
        <v>716</v>
      </c>
      <c r="E54" s="49" t="s">
        <v>2342</v>
      </c>
      <c r="F54" s="49" t="s">
        <v>2320</v>
      </c>
      <c r="G54" s="8" t="s">
        <v>582</v>
      </c>
      <c r="H54" s="8" t="s">
        <v>19</v>
      </c>
      <c r="I54" s="7" t="s">
        <v>583</v>
      </c>
      <c r="J54" s="8" t="s">
        <v>21</v>
      </c>
      <c r="K54" s="8" t="s">
        <v>27</v>
      </c>
      <c r="L54" s="28"/>
      <c r="M54" s="42"/>
      <c r="N54" s="18">
        <v>1803400</v>
      </c>
      <c r="O54" s="43"/>
    </row>
    <row r="55" spans="1:15" s="29" customFormat="1" hidden="1" x14ac:dyDescent="0.25">
      <c r="A55" s="7" t="s">
        <v>729</v>
      </c>
      <c r="B55" s="7" t="s">
        <v>730</v>
      </c>
      <c r="C55" s="7" t="s">
        <v>731</v>
      </c>
      <c r="D55" s="7" t="s">
        <v>716</v>
      </c>
      <c r="E55" s="49" t="s">
        <v>2342</v>
      </c>
      <c r="F55" s="49" t="s">
        <v>2320</v>
      </c>
      <c r="G55" s="8" t="s">
        <v>582</v>
      </c>
      <c r="H55" s="8" t="s">
        <v>19</v>
      </c>
      <c r="I55" s="7" t="s">
        <v>583</v>
      </c>
      <c r="J55" s="8" t="s">
        <v>21</v>
      </c>
      <c r="K55" s="8" t="s">
        <v>27</v>
      </c>
      <c r="L55" s="28"/>
      <c r="M55" s="42"/>
      <c r="N55" s="18">
        <v>495000</v>
      </c>
      <c r="O55" s="43"/>
    </row>
    <row r="56" spans="1:15" s="29" customFormat="1" hidden="1" x14ac:dyDescent="0.25">
      <c r="A56" s="7" t="s">
        <v>732</v>
      </c>
      <c r="B56" s="7" t="s">
        <v>733</v>
      </c>
      <c r="C56" s="7" t="s">
        <v>734</v>
      </c>
      <c r="D56" s="7" t="s">
        <v>716</v>
      </c>
      <c r="E56" s="49" t="s">
        <v>2342</v>
      </c>
      <c r="F56" s="49" t="s">
        <v>2320</v>
      </c>
      <c r="G56" s="8" t="s">
        <v>582</v>
      </c>
      <c r="H56" s="8" t="s">
        <v>19</v>
      </c>
      <c r="I56" s="7" t="s">
        <v>583</v>
      </c>
      <c r="J56" s="8" t="s">
        <v>21</v>
      </c>
      <c r="K56" s="8" t="s">
        <v>27</v>
      </c>
      <c r="L56" s="28"/>
      <c r="M56" s="42"/>
      <c r="N56" s="18">
        <v>440000</v>
      </c>
      <c r="O56" s="43"/>
    </row>
    <row r="57" spans="1:15" s="29" customFormat="1" hidden="1" x14ac:dyDescent="0.25">
      <c r="A57" s="7" t="s">
        <v>735</v>
      </c>
      <c r="B57" s="7" t="s">
        <v>736</v>
      </c>
      <c r="C57" s="7" t="s">
        <v>737</v>
      </c>
      <c r="D57" s="7" t="s">
        <v>716</v>
      </c>
      <c r="E57" s="49" t="s">
        <v>2342</v>
      </c>
      <c r="F57" s="49" t="s">
        <v>2320</v>
      </c>
      <c r="G57" s="8" t="s">
        <v>582</v>
      </c>
      <c r="H57" s="8" t="s">
        <v>19</v>
      </c>
      <c r="I57" s="7" t="s">
        <v>583</v>
      </c>
      <c r="J57" s="8" t="s">
        <v>21</v>
      </c>
      <c r="K57" s="8" t="s">
        <v>27</v>
      </c>
      <c r="L57" s="28"/>
      <c r="M57" s="42"/>
      <c r="N57" s="18">
        <v>135000</v>
      </c>
      <c r="O57" s="43"/>
    </row>
    <row r="58" spans="1:15" s="29" customFormat="1" hidden="1" x14ac:dyDescent="0.25">
      <c r="A58" s="7" t="s">
        <v>738</v>
      </c>
      <c r="B58" s="7" t="s">
        <v>739</v>
      </c>
      <c r="C58" s="7" t="s">
        <v>740</v>
      </c>
      <c r="D58" s="7" t="s">
        <v>716</v>
      </c>
      <c r="E58" s="49" t="s">
        <v>2342</v>
      </c>
      <c r="F58" s="49" t="s">
        <v>2320</v>
      </c>
      <c r="G58" s="8" t="s">
        <v>582</v>
      </c>
      <c r="H58" s="8" t="s">
        <v>19</v>
      </c>
      <c r="I58" s="7" t="s">
        <v>583</v>
      </c>
      <c r="J58" s="8" t="s">
        <v>21</v>
      </c>
      <c r="K58" s="8" t="s">
        <v>27</v>
      </c>
      <c r="L58" s="28"/>
      <c r="M58" s="42"/>
      <c r="N58" s="18">
        <v>1682000</v>
      </c>
      <c r="O58" s="43"/>
    </row>
    <row r="59" spans="1:15" s="29" customFormat="1" hidden="1" x14ac:dyDescent="0.25">
      <c r="A59" s="7" t="s">
        <v>741</v>
      </c>
      <c r="B59" s="7" t="s">
        <v>742</v>
      </c>
      <c r="C59" s="7" t="s">
        <v>743</v>
      </c>
      <c r="D59" s="7" t="s">
        <v>716</v>
      </c>
      <c r="E59" s="49" t="s">
        <v>2342</v>
      </c>
      <c r="F59" s="49" t="s">
        <v>2320</v>
      </c>
      <c r="G59" s="8" t="s">
        <v>582</v>
      </c>
      <c r="H59" s="8" t="s">
        <v>19</v>
      </c>
      <c r="I59" s="7" t="s">
        <v>583</v>
      </c>
      <c r="J59" s="8" t="s">
        <v>21</v>
      </c>
      <c r="K59" s="8" t="s">
        <v>27</v>
      </c>
      <c r="L59" s="28"/>
      <c r="M59" s="42"/>
      <c r="N59" s="18">
        <v>340000</v>
      </c>
      <c r="O59" s="43"/>
    </row>
    <row r="60" spans="1:15" s="29" customFormat="1" hidden="1" x14ac:dyDescent="0.25">
      <c r="A60" s="7" t="s">
        <v>744</v>
      </c>
      <c r="B60" s="7" t="s">
        <v>745</v>
      </c>
      <c r="C60" s="7" t="s">
        <v>746</v>
      </c>
      <c r="D60" s="7" t="s">
        <v>716</v>
      </c>
      <c r="E60" s="49" t="s">
        <v>2342</v>
      </c>
      <c r="F60" s="49" t="s">
        <v>2320</v>
      </c>
      <c r="G60" s="8" t="s">
        <v>582</v>
      </c>
      <c r="H60" s="8" t="s">
        <v>19</v>
      </c>
      <c r="I60" s="7" t="s">
        <v>583</v>
      </c>
      <c r="J60" s="8" t="s">
        <v>21</v>
      </c>
      <c r="K60" s="8" t="s">
        <v>27</v>
      </c>
      <c r="L60" s="28"/>
      <c r="M60" s="42"/>
      <c r="N60" s="18">
        <v>3031846.18</v>
      </c>
      <c r="O60" s="43"/>
    </row>
    <row r="61" spans="1:15" s="29" customFormat="1" hidden="1" x14ac:dyDescent="0.25">
      <c r="A61" s="7" t="s">
        <v>747</v>
      </c>
      <c r="B61" s="7" t="s">
        <v>748</v>
      </c>
      <c r="C61" s="7" t="s">
        <v>749</v>
      </c>
      <c r="D61" s="7" t="s">
        <v>716</v>
      </c>
      <c r="E61" s="49" t="s">
        <v>2342</v>
      </c>
      <c r="F61" s="49" t="s">
        <v>2320</v>
      </c>
      <c r="G61" s="8" t="s">
        <v>582</v>
      </c>
      <c r="H61" s="8" t="s">
        <v>19</v>
      </c>
      <c r="I61" s="7" t="s">
        <v>583</v>
      </c>
      <c r="J61" s="8" t="s">
        <v>21</v>
      </c>
      <c r="K61" s="8" t="s">
        <v>27</v>
      </c>
      <c r="L61" s="28"/>
      <c r="M61" s="42"/>
      <c r="N61" s="18">
        <v>5055378.8</v>
      </c>
      <c r="O61" s="43"/>
    </row>
    <row r="62" spans="1:15" s="29" customFormat="1" hidden="1" x14ac:dyDescent="0.25">
      <c r="A62" s="7" t="s">
        <v>750</v>
      </c>
      <c r="B62" s="7" t="s">
        <v>751</v>
      </c>
      <c r="C62" s="7" t="s">
        <v>752</v>
      </c>
      <c r="D62" s="7" t="s">
        <v>716</v>
      </c>
      <c r="E62" s="49" t="s">
        <v>2342</v>
      </c>
      <c r="F62" s="49" t="s">
        <v>2320</v>
      </c>
      <c r="G62" s="8" t="s">
        <v>582</v>
      </c>
      <c r="H62" s="8" t="s">
        <v>19</v>
      </c>
      <c r="I62" s="7" t="s">
        <v>583</v>
      </c>
      <c r="J62" s="8" t="s">
        <v>21</v>
      </c>
      <c r="K62" s="8" t="s">
        <v>27</v>
      </c>
      <c r="L62" s="18"/>
      <c r="M62" s="43"/>
      <c r="N62" s="18">
        <v>1800000</v>
      </c>
      <c r="O62" s="43"/>
    </row>
    <row r="63" spans="1:15" s="29" customFormat="1" hidden="1" x14ac:dyDescent="0.25">
      <c r="A63" s="7" t="s">
        <v>753</v>
      </c>
      <c r="B63" s="7" t="s">
        <v>754</v>
      </c>
      <c r="C63" s="7" t="s">
        <v>755</v>
      </c>
      <c r="D63" s="7" t="s">
        <v>716</v>
      </c>
      <c r="E63" s="49" t="s">
        <v>2342</v>
      </c>
      <c r="F63" s="49" t="s">
        <v>2320</v>
      </c>
      <c r="G63" s="8" t="s">
        <v>582</v>
      </c>
      <c r="H63" s="8" t="s">
        <v>19</v>
      </c>
      <c r="I63" s="7" t="s">
        <v>583</v>
      </c>
      <c r="J63" s="8" t="s">
        <v>21</v>
      </c>
      <c r="K63" s="8" t="s">
        <v>27</v>
      </c>
      <c r="L63" s="28"/>
      <c r="M63" s="41"/>
      <c r="N63" s="18">
        <v>596000</v>
      </c>
      <c r="O63" s="43"/>
    </row>
    <row r="64" spans="1:15" s="29" customFormat="1" hidden="1" x14ac:dyDescent="0.25">
      <c r="A64" s="7" t="s">
        <v>756</v>
      </c>
      <c r="B64" s="7" t="s">
        <v>757</v>
      </c>
      <c r="C64" s="7" t="s">
        <v>758</v>
      </c>
      <c r="D64" s="7" t="s">
        <v>716</v>
      </c>
      <c r="E64" s="49" t="s">
        <v>2342</v>
      </c>
      <c r="F64" s="49" t="s">
        <v>2320</v>
      </c>
      <c r="G64" s="8" t="s">
        <v>582</v>
      </c>
      <c r="H64" s="8" t="s">
        <v>19</v>
      </c>
      <c r="I64" s="7" t="s">
        <v>583</v>
      </c>
      <c r="J64" s="8" t="s">
        <v>21</v>
      </c>
      <c r="K64" s="8" t="s">
        <v>27</v>
      </c>
      <c r="L64" s="28"/>
      <c r="M64" s="42"/>
      <c r="N64" s="18">
        <v>3000000</v>
      </c>
      <c r="O64" s="43"/>
    </row>
    <row r="65" spans="1:15" s="29" customFormat="1" hidden="1" x14ac:dyDescent="0.25">
      <c r="A65" s="7" t="s">
        <v>759</v>
      </c>
      <c r="B65" s="7" t="s">
        <v>760</v>
      </c>
      <c r="C65" s="7" t="s">
        <v>761</v>
      </c>
      <c r="D65" s="7" t="s">
        <v>716</v>
      </c>
      <c r="E65" s="49" t="s">
        <v>2342</v>
      </c>
      <c r="F65" s="49" t="s">
        <v>2320</v>
      </c>
      <c r="G65" s="8" t="s">
        <v>582</v>
      </c>
      <c r="H65" s="8" t="s">
        <v>19</v>
      </c>
      <c r="I65" s="7" t="s">
        <v>583</v>
      </c>
      <c r="J65" s="8" t="s">
        <v>21</v>
      </c>
      <c r="K65" s="8" t="s">
        <v>27</v>
      </c>
      <c r="L65" s="28"/>
      <c r="M65" s="42"/>
      <c r="N65" s="18">
        <v>240000</v>
      </c>
      <c r="O65" s="43"/>
    </row>
    <row r="66" spans="1:15" s="33" customFormat="1" hidden="1" x14ac:dyDescent="0.25">
      <c r="A66" s="7" t="s">
        <v>762</v>
      </c>
      <c r="B66" s="7" t="s">
        <v>763</v>
      </c>
      <c r="C66" s="7" t="s">
        <v>764</v>
      </c>
      <c r="D66" s="7" t="s">
        <v>716</v>
      </c>
      <c r="E66" s="49" t="s">
        <v>2342</v>
      </c>
      <c r="F66" s="49" t="s">
        <v>2320</v>
      </c>
      <c r="G66" s="8" t="s">
        <v>582</v>
      </c>
      <c r="H66" s="8" t="s">
        <v>19</v>
      </c>
      <c r="I66" s="7" t="s">
        <v>583</v>
      </c>
      <c r="J66" s="8" t="s">
        <v>21</v>
      </c>
      <c r="K66" s="8" t="s">
        <v>27</v>
      </c>
      <c r="L66" s="28"/>
      <c r="M66" s="39"/>
      <c r="N66" s="18">
        <v>450000</v>
      </c>
      <c r="O66" s="43"/>
    </row>
    <row r="67" spans="1:15" s="29" customFormat="1" hidden="1" x14ac:dyDescent="0.25">
      <c r="A67" s="7" t="s">
        <v>765</v>
      </c>
      <c r="B67" s="7" t="s">
        <v>766</v>
      </c>
      <c r="C67" s="7" t="s">
        <v>767</v>
      </c>
      <c r="D67" s="7" t="s">
        <v>716</v>
      </c>
      <c r="E67" s="49" t="s">
        <v>2342</v>
      </c>
      <c r="F67" s="49" t="s">
        <v>2320</v>
      </c>
      <c r="G67" s="8" t="s">
        <v>582</v>
      </c>
      <c r="H67" s="8" t="s">
        <v>19</v>
      </c>
      <c r="I67" s="7" t="s">
        <v>583</v>
      </c>
      <c r="J67" s="8" t="s">
        <v>21</v>
      </c>
      <c r="K67" s="8" t="s">
        <v>27</v>
      </c>
      <c r="L67" s="28"/>
      <c r="M67" s="43"/>
      <c r="N67" s="63">
        <v>390000</v>
      </c>
      <c r="O67" s="43"/>
    </row>
    <row r="68" spans="1:15" s="29" customFormat="1" hidden="1" x14ac:dyDescent="0.25">
      <c r="A68" s="7" t="s">
        <v>768</v>
      </c>
      <c r="B68" s="7" t="s">
        <v>769</v>
      </c>
      <c r="C68" s="7" t="s">
        <v>770</v>
      </c>
      <c r="D68" s="7" t="s">
        <v>716</v>
      </c>
      <c r="E68" s="49" t="s">
        <v>2342</v>
      </c>
      <c r="F68" s="49" t="s">
        <v>2320</v>
      </c>
      <c r="G68" s="8" t="s">
        <v>582</v>
      </c>
      <c r="H68" s="8" t="s">
        <v>19</v>
      </c>
      <c r="I68" s="7" t="s">
        <v>583</v>
      </c>
      <c r="J68" s="8" t="s">
        <v>21</v>
      </c>
      <c r="K68" s="8" t="s">
        <v>27</v>
      </c>
      <c r="L68" s="28"/>
      <c r="M68" s="43"/>
      <c r="N68" s="18">
        <v>150000</v>
      </c>
      <c r="O68" s="43"/>
    </row>
    <row r="69" spans="1:15" s="29" customFormat="1" hidden="1" x14ac:dyDescent="0.25">
      <c r="A69" s="7" t="s">
        <v>771</v>
      </c>
      <c r="B69" s="7" t="s">
        <v>772</v>
      </c>
      <c r="C69" s="7" t="s">
        <v>773</v>
      </c>
      <c r="D69" s="7" t="s">
        <v>716</v>
      </c>
      <c r="E69" s="49" t="s">
        <v>2342</v>
      </c>
      <c r="F69" s="49" t="s">
        <v>2320</v>
      </c>
      <c r="G69" s="8" t="s">
        <v>582</v>
      </c>
      <c r="H69" s="8" t="s">
        <v>19</v>
      </c>
      <c r="I69" s="7" t="s">
        <v>583</v>
      </c>
      <c r="J69" s="8" t="s">
        <v>21</v>
      </c>
      <c r="K69" s="8" t="s">
        <v>27</v>
      </c>
      <c r="L69" s="28"/>
      <c r="M69" s="42"/>
      <c r="N69" s="18">
        <v>800000</v>
      </c>
      <c r="O69" s="43"/>
    </row>
    <row r="70" spans="1:15" s="29" customFormat="1" hidden="1" x14ac:dyDescent="0.25">
      <c r="A70" s="7" t="s">
        <v>774</v>
      </c>
      <c r="B70" s="7" t="s">
        <v>775</v>
      </c>
      <c r="C70" s="7" t="s">
        <v>776</v>
      </c>
      <c r="D70" s="7" t="s">
        <v>716</v>
      </c>
      <c r="E70" s="49" t="s">
        <v>2342</v>
      </c>
      <c r="F70" s="49" t="s">
        <v>2320</v>
      </c>
      <c r="G70" s="8" t="s">
        <v>582</v>
      </c>
      <c r="H70" s="8" t="s">
        <v>19</v>
      </c>
      <c r="I70" s="7" t="s">
        <v>583</v>
      </c>
      <c r="J70" s="8" t="s">
        <v>21</v>
      </c>
      <c r="K70" s="8" t="s">
        <v>27</v>
      </c>
      <c r="L70" s="28"/>
      <c r="M70" s="39"/>
      <c r="N70" s="18">
        <v>420000</v>
      </c>
      <c r="O70" s="43"/>
    </row>
    <row r="71" spans="1:15" s="29" customFormat="1" hidden="1" x14ac:dyDescent="0.25">
      <c r="A71" s="7" t="s">
        <v>777</v>
      </c>
      <c r="B71" s="7" t="s">
        <v>778</v>
      </c>
      <c r="C71" s="7" t="s">
        <v>779</v>
      </c>
      <c r="D71" s="7" t="s">
        <v>716</v>
      </c>
      <c r="E71" s="49" t="s">
        <v>2342</v>
      </c>
      <c r="F71" s="49" t="s">
        <v>2320</v>
      </c>
      <c r="G71" s="8" t="s">
        <v>582</v>
      </c>
      <c r="H71" s="8" t="s">
        <v>19</v>
      </c>
      <c r="I71" s="7" t="s">
        <v>583</v>
      </c>
      <c r="J71" s="8" t="s">
        <v>21</v>
      </c>
      <c r="K71" s="8" t="s">
        <v>27</v>
      </c>
      <c r="L71" s="28"/>
      <c r="M71" s="41"/>
      <c r="N71" s="18">
        <v>60000</v>
      </c>
      <c r="O71" s="43"/>
    </row>
    <row r="72" spans="1:15" s="29" customFormat="1" hidden="1" x14ac:dyDescent="0.25">
      <c r="A72" s="13" t="s">
        <v>780</v>
      </c>
      <c r="B72" s="13" t="s">
        <v>781</v>
      </c>
      <c r="C72" s="13" t="s">
        <v>782</v>
      </c>
      <c r="D72" s="13" t="s">
        <v>783</v>
      </c>
      <c r="E72" s="49" t="s">
        <v>783</v>
      </c>
      <c r="F72" s="50" t="s">
        <v>2310</v>
      </c>
      <c r="G72" s="14" t="s">
        <v>582</v>
      </c>
      <c r="H72" s="14" t="s">
        <v>19</v>
      </c>
      <c r="I72" s="13" t="s">
        <v>583</v>
      </c>
      <c r="J72" s="14" t="s">
        <v>21</v>
      </c>
      <c r="K72" s="14" t="s">
        <v>27</v>
      </c>
      <c r="L72" s="22">
        <v>329939.74</v>
      </c>
      <c r="M72" s="36">
        <v>329939.74</v>
      </c>
      <c r="N72" s="19">
        <v>430000</v>
      </c>
      <c r="O72" s="43">
        <v>430000</v>
      </c>
    </row>
    <row r="73" spans="1:15" hidden="1" x14ac:dyDescent="0.25">
      <c r="A73" s="13" t="s">
        <v>784</v>
      </c>
      <c r="B73" s="13" t="s">
        <v>785</v>
      </c>
      <c r="C73" s="13" t="s">
        <v>786</v>
      </c>
      <c r="D73" s="13" t="s">
        <v>783</v>
      </c>
      <c r="E73" s="49" t="s">
        <v>783</v>
      </c>
      <c r="F73" s="50" t="s">
        <v>2310</v>
      </c>
      <c r="G73" s="14" t="s">
        <v>582</v>
      </c>
      <c r="H73" s="14" t="s">
        <v>19</v>
      </c>
      <c r="I73" s="13" t="s">
        <v>583</v>
      </c>
      <c r="J73" s="14" t="s">
        <v>21</v>
      </c>
      <c r="K73" s="14" t="s">
        <v>27</v>
      </c>
      <c r="L73" s="22">
        <v>689939.75</v>
      </c>
      <c r="M73" s="36">
        <v>689939.75</v>
      </c>
      <c r="N73" s="60">
        <v>689939.75</v>
      </c>
      <c r="O73" s="43">
        <v>1380000</v>
      </c>
    </row>
    <row r="74" spans="1:15" hidden="1" x14ac:dyDescent="0.25">
      <c r="A74" s="15" t="s">
        <v>787</v>
      </c>
      <c r="B74" s="13" t="s">
        <v>788</v>
      </c>
      <c r="C74" s="13" t="s">
        <v>789</v>
      </c>
      <c r="D74" s="13" t="s">
        <v>783</v>
      </c>
      <c r="E74" s="49" t="s">
        <v>783</v>
      </c>
      <c r="F74" s="50" t="s">
        <v>2309</v>
      </c>
      <c r="G74" s="14" t="s">
        <v>582</v>
      </c>
      <c r="H74" s="14" t="s">
        <v>19</v>
      </c>
      <c r="I74" s="13" t="s">
        <v>583</v>
      </c>
      <c r="J74" s="14" t="s">
        <v>21</v>
      </c>
      <c r="K74" s="14" t="s">
        <v>27</v>
      </c>
      <c r="L74" s="22">
        <v>1165672.3999999999</v>
      </c>
      <c r="M74" s="36">
        <v>1165672.3999999999</v>
      </c>
      <c r="N74" s="60">
        <v>1165672.3999999999</v>
      </c>
      <c r="O74" s="43">
        <v>1165672.3999999999</v>
      </c>
    </row>
    <row r="75" spans="1:15" hidden="1" x14ac:dyDescent="0.25">
      <c r="A75" s="13" t="s">
        <v>790</v>
      </c>
      <c r="B75" s="13" t="s">
        <v>791</v>
      </c>
      <c r="C75" s="13" t="s">
        <v>792</v>
      </c>
      <c r="D75" s="13" t="s">
        <v>783</v>
      </c>
      <c r="E75" s="49" t="s">
        <v>783</v>
      </c>
      <c r="F75" s="50" t="s">
        <v>2309</v>
      </c>
      <c r="G75" s="14" t="s">
        <v>582</v>
      </c>
      <c r="H75" s="14" t="s">
        <v>19</v>
      </c>
      <c r="I75" s="13" t="s">
        <v>583</v>
      </c>
      <c r="J75" s="14" t="s">
        <v>21</v>
      </c>
      <c r="K75" s="14" t="s">
        <v>27</v>
      </c>
      <c r="L75" s="25">
        <v>700000</v>
      </c>
      <c r="M75" s="36">
        <v>491441.25</v>
      </c>
      <c r="N75" s="61">
        <v>700000</v>
      </c>
      <c r="O75" s="43">
        <v>491441.25</v>
      </c>
    </row>
    <row r="76" spans="1:15" hidden="1" x14ac:dyDescent="0.25">
      <c r="A76" s="13" t="s">
        <v>793</v>
      </c>
      <c r="B76" s="13" t="s">
        <v>794</v>
      </c>
      <c r="C76" s="13" t="s">
        <v>795</v>
      </c>
      <c r="D76" s="13" t="s">
        <v>783</v>
      </c>
      <c r="E76" s="49" t="s">
        <v>783</v>
      </c>
      <c r="F76" s="50" t="s">
        <v>2309</v>
      </c>
      <c r="G76" s="14" t="s">
        <v>582</v>
      </c>
      <c r="H76" s="14" t="s">
        <v>19</v>
      </c>
      <c r="I76" s="13" t="s">
        <v>583</v>
      </c>
      <c r="J76" s="14" t="s">
        <v>21</v>
      </c>
      <c r="K76" s="14" t="s">
        <v>27</v>
      </c>
      <c r="L76" s="25">
        <v>350178.69</v>
      </c>
      <c r="M76" s="36">
        <v>315941.39</v>
      </c>
      <c r="N76" s="61">
        <v>315941.39</v>
      </c>
      <c r="O76" s="43">
        <v>511249.08</v>
      </c>
    </row>
    <row r="77" spans="1:15" hidden="1" x14ac:dyDescent="0.25">
      <c r="A77" s="15" t="s">
        <v>796</v>
      </c>
      <c r="B77" s="13" t="s">
        <v>797</v>
      </c>
      <c r="C77" s="13" t="s">
        <v>798</v>
      </c>
      <c r="D77" s="13" t="s">
        <v>783</v>
      </c>
      <c r="E77" s="49" t="s">
        <v>783</v>
      </c>
      <c r="F77" s="50" t="s">
        <v>2310</v>
      </c>
      <c r="G77" s="14" t="s">
        <v>582</v>
      </c>
      <c r="H77" s="14" t="s">
        <v>19</v>
      </c>
      <c r="I77" s="13" t="s">
        <v>583</v>
      </c>
      <c r="J77" s="14" t="s">
        <v>21</v>
      </c>
      <c r="K77" s="14" t="s">
        <v>27</v>
      </c>
      <c r="L77" s="25">
        <v>611565</v>
      </c>
      <c r="M77" s="36">
        <v>611565</v>
      </c>
      <c r="N77" s="61">
        <v>611565</v>
      </c>
      <c r="O77" s="43">
        <v>611565</v>
      </c>
    </row>
    <row r="78" spans="1:15" hidden="1" x14ac:dyDescent="0.25">
      <c r="A78" s="13" t="s">
        <v>799</v>
      </c>
      <c r="B78" s="13" t="s">
        <v>800</v>
      </c>
      <c r="C78" s="13" t="s">
        <v>801</v>
      </c>
      <c r="D78" s="13" t="s">
        <v>783</v>
      </c>
      <c r="E78" s="49" t="s">
        <v>783</v>
      </c>
      <c r="F78" s="50" t="s">
        <v>2309</v>
      </c>
      <c r="G78" s="14" t="s">
        <v>582</v>
      </c>
      <c r="H78" s="14" t="s">
        <v>19</v>
      </c>
      <c r="I78" s="13" t="s">
        <v>583</v>
      </c>
      <c r="J78" s="14" t="s">
        <v>21</v>
      </c>
      <c r="K78" s="14" t="s">
        <v>27</v>
      </c>
      <c r="L78" s="22">
        <v>691570.33</v>
      </c>
      <c r="M78" s="42">
        <v>691570.33</v>
      </c>
      <c r="N78" s="61">
        <v>691570.33</v>
      </c>
      <c r="O78" s="43">
        <v>691570.33</v>
      </c>
    </row>
    <row r="79" spans="1:15" hidden="1" x14ac:dyDescent="0.25">
      <c r="A79" s="13" t="s">
        <v>802</v>
      </c>
      <c r="B79" s="13" t="s">
        <v>803</v>
      </c>
      <c r="C79" s="13" t="s">
        <v>804</v>
      </c>
      <c r="D79" s="13" t="s">
        <v>783</v>
      </c>
      <c r="E79" s="49" t="s">
        <v>783</v>
      </c>
      <c r="F79" s="50" t="s">
        <v>2309</v>
      </c>
      <c r="G79" s="14" t="s">
        <v>582</v>
      </c>
      <c r="H79" s="14" t="s">
        <v>19</v>
      </c>
      <c r="I79" s="13" t="s">
        <v>583</v>
      </c>
      <c r="J79" s="14" t="s">
        <v>21</v>
      </c>
      <c r="K79" s="14" t="s">
        <v>27</v>
      </c>
      <c r="L79" s="22">
        <v>377864.02</v>
      </c>
      <c r="M79" s="56">
        <v>324872.84000000003</v>
      </c>
      <c r="N79" s="61">
        <v>1164196.9099999999</v>
      </c>
      <c r="O79" s="43">
        <v>1164196.9099999999</v>
      </c>
    </row>
    <row r="80" spans="1:15" hidden="1" x14ac:dyDescent="0.25">
      <c r="A80" s="13" t="s">
        <v>805</v>
      </c>
      <c r="B80" s="13" t="s">
        <v>806</v>
      </c>
      <c r="C80" s="13" t="s">
        <v>807</v>
      </c>
      <c r="D80" s="13" t="s">
        <v>783</v>
      </c>
      <c r="E80" s="49" t="s">
        <v>783</v>
      </c>
      <c r="F80" s="50" t="s">
        <v>2309</v>
      </c>
      <c r="G80" s="14" t="s">
        <v>582</v>
      </c>
      <c r="H80" s="14" t="s">
        <v>19</v>
      </c>
      <c r="I80" s="13" t="s">
        <v>583</v>
      </c>
      <c r="J80" s="14" t="s">
        <v>21</v>
      </c>
      <c r="K80" s="14" t="s">
        <v>27</v>
      </c>
      <c r="L80" s="22">
        <v>100000</v>
      </c>
      <c r="M80" s="42">
        <v>100000</v>
      </c>
      <c r="N80" s="60">
        <v>100000</v>
      </c>
      <c r="O80" s="43">
        <v>100000</v>
      </c>
    </row>
    <row r="81" spans="1:15" hidden="1" x14ac:dyDescent="0.25">
      <c r="A81" s="13" t="s">
        <v>808</v>
      </c>
      <c r="B81" s="13" t="s">
        <v>809</v>
      </c>
      <c r="C81" s="13" t="s">
        <v>810</v>
      </c>
      <c r="D81" s="13" t="s">
        <v>783</v>
      </c>
      <c r="E81" s="49" t="s">
        <v>783</v>
      </c>
      <c r="F81" s="50" t="s">
        <v>2310</v>
      </c>
      <c r="G81" s="14" t="s">
        <v>582</v>
      </c>
      <c r="H81" s="14" t="s">
        <v>19</v>
      </c>
      <c r="I81" s="13" t="s">
        <v>583</v>
      </c>
      <c r="J81" s="14" t="s">
        <v>21</v>
      </c>
      <c r="K81" s="14" t="s">
        <v>27</v>
      </c>
      <c r="L81" s="21">
        <v>2900000</v>
      </c>
      <c r="M81" s="40">
        <v>2900000</v>
      </c>
      <c r="N81" s="60">
        <v>3705000</v>
      </c>
      <c r="O81" s="43">
        <v>3705000</v>
      </c>
    </row>
    <row r="82" spans="1:15" hidden="1" x14ac:dyDescent="0.25">
      <c r="A82" s="7" t="s">
        <v>811</v>
      </c>
      <c r="B82" s="7" t="s">
        <v>812</v>
      </c>
      <c r="C82" s="7" t="s">
        <v>813</v>
      </c>
      <c r="D82" s="7" t="s">
        <v>17</v>
      </c>
      <c r="E82" s="49"/>
      <c r="F82" s="49"/>
      <c r="G82" s="8" t="s">
        <v>582</v>
      </c>
      <c r="H82" s="8" t="s">
        <v>19</v>
      </c>
      <c r="I82" s="7" t="s">
        <v>583</v>
      </c>
      <c r="J82" s="8" t="s">
        <v>21</v>
      </c>
      <c r="K82" s="8" t="s">
        <v>27</v>
      </c>
      <c r="L82" s="28"/>
      <c r="M82" s="42"/>
      <c r="N82" s="18">
        <v>1118025.8999999999</v>
      </c>
      <c r="O82" s="43"/>
    </row>
    <row r="83" spans="1:15" hidden="1" x14ac:dyDescent="0.25">
      <c r="A83" s="7" t="s">
        <v>814</v>
      </c>
      <c r="B83" s="7" t="s">
        <v>815</v>
      </c>
      <c r="C83" s="7" t="s">
        <v>816</v>
      </c>
      <c r="D83" s="7" t="s">
        <v>17</v>
      </c>
      <c r="E83" s="49"/>
      <c r="F83" s="49"/>
      <c r="G83" s="8" t="s">
        <v>582</v>
      </c>
      <c r="H83" s="8" t="s">
        <v>19</v>
      </c>
      <c r="I83" s="7" t="s">
        <v>583</v>
      </c>
      <c r="J83" s="8" t="s">
        <v>21</v>
      </c>
      <c r="K83" s="8" t="s">
        <v>27</v>
      </c>
      <c r="L83" s="28"/>
      <c r="M83" s="42"/>
      <c r="N83" s="18">
        <v>1355182.9</v>
      </c>
      <c r="O83" s="43"/>
    </row>
    <row r="84" spans="1:15" hidden="1" x14ac:dyDescent="0.25">
      <c r="A84" s="7" t="s">
        <v>817</v>
      </c>
      <c r="B84" s="7" t="s">
        <v>818</v>
      </c>
      <c r="C84" s="7" t="s">
        <v>819</v>
      </c>
      <c r="D84" s="7" t="s">
        <v>17</v>
      </c>
      <c r="E84" s="49"/>
      <c r="F84" s="49"/>
      <c r="G84" s="8" t="s">
        <v>582</v>
      </c>
      <c r="H84" s="8" t="s">
        <v>19</v>
      </c>
      <c r="I84" s="7" t="s">
        <v>583</v>
      </c>
      <c r="J84" s="8" t="s">
        <v>21</v>
      </c>
      <c r="K84" s="8" t="s">
        <v>27</v>
      </c>
      <c r="L84" s="28"/>
      <c r="M84" s="42"/>
      <c r="N84" s="18">
        <v>362884.05</v>
      </c>
      <c r="O84" s="43"/>
    </row>
    <row r="85" spans="1:15" hidden="1" x14ac:dyDescent="0.25">
      <c r="A85" s="7" t="s">
        <v>820</v>
      </c>
      <c r="B85" s="7" t="s">
        <v>818</v>
      </c>
      <c r="C85" s="7" t="s">
        <v>821</v>
      </c>
      <c r="D85" s="7" t="s">
        <v>17</v>
      </c>
      <c r="E85" s="49"/>
      <c r="F85" s="49"/>
      <c r="G85" s="8" t="s">
        <v>582</v>
      </c>
      <c r="H85" s="8" t="s">
        <v>19</v>
      </c>
      <c r="I85" s="7" t="s">
        <v>583</v>
      </c>
      <c r="J85" s="8" t="s">
        <v>21</v>
      </c>
      <c r="K85" s="8" t="s">
        <v>27</v>
      </c>
      <c r="L85" s="28"/>
      <c r="M85" s="42"/>
      <c r="N85" s="18">
        <v>1463331.5</v>
      </c>
      <c r="O85" s="43"/>
    </row>
    <row r="86" spans="1:15" hidden="1" x14ac:dyDescent="0.25">
      <c r="A86" s="7" t="s">
        <v>822</v>
      </c>
      <c r="B86" s="7" t="s">
        <v>823</v>
      </c>
      <c r="C86" s="7" t="s">
        <v>824</v>
      </c>
      <c r="D86" s="7" t="s">
        <v>17</v>
      </c>
      <c r="E86" s="49"/>
      <c r="F86" s="49"/>
      <c r="G86" s="8" t="s">
        <v>582</v>
      </c>
      <c r="H86" s="8" t="s">
        <v>19</v>
      </c>
      <c r="I86" s="7" t="s">
        <v>583</v>
      </c>
      <c r="J86" s="8" t="s">
        <v>21</v>
      </c>
      <c r="K86" s="8" t="s">
        <v>27</v>
      </c>
      <c r="L86" s="28"/>
      <c r="M86" s="42"/>
      <c r="N86" s="18">
        <v>922017.87</v>
      </c>
      <c r="O86" s="43"/>
    </row>
    <row r="87" spans="1:15" hidden="1" x14ac:dyDescent="0.25">
      <c r="A87" s="7" t="s">
        <v>825</v>
      </c>
      <c r="B87" s="7" t="s">
        <v>826</v>
      </c>
      <c r="C87" s="7" t="s">
        <v>827</v>
      </c>
      <c r="D87" s="7" t="s">
        <v>17</v>
      </c>
      <c r="E87" s="49"/>
      <c r="F87" s="49"/>
      <c r="G87" s="8" t="s">
        <v>582</v>
      </c>
      <c r="H87" s="8" t="s">
        <v>19</v>
      </c>
      <c r="I87" s="7" t="s">
        <v>583</v>
      </c>
      <c r="J87" s="8" t="s">
        <v>21</v>
      </c>
      <c r="K87" s="8" t="s">
        <v>27</v>
      </c>
      <c r="L87" s="28"/>
      <c r="M87" s="42"/>
      <c r="N87" s="18">
        <v>306687.18</v>
      </c>
      <c r="O87" s="43"/>
    </row>
    <row r="88" spans="1:15" hidden="1" x14ac:dyDescent="0.25">
      <c r="A88" s="7" t="s">
        <v>828</v>
      </c>
      <c r="B88" s="7" t="s">
        <v>829</v>
      </c>
      <c r="C88" s="7" t="s">
        <v>830</v>
      </c>
      <c r="D88" s="7" t="s">
        <v>17</v>
      </c>
      <c r="E88" s="49"/>
      <c r="F88" s="49"/>
      <c r="G88" s="8" t="s">
        <v>582</v>
      </c>
      <c r="H88" s="8" t="s">
        <v>19</v>
      </c>
      <c r="I88" s="7" t="s">
        <v>583</v>
      </c>
      <c r="J88" s="8" t="s">
        <v>21</v>
      </c>
      <c r="K88" s="8" t="s">
        <v>27</v>
      </c>
      <c r="L88" s="28"/>
      <c r="M88" s="42"/>
      <c r="N88" s="18">
        <v>101549.36</v>
      </c>
      <c r="O88" s="43"/>
    </row>
    <row r="89" spans="1:15" hidden="1" x14ac:dyDescent="0.25">
      <c r="A89" s="7" t="s">
        <v>831</v>
      </c>
      <c r="B89" s="7" t="s">
        <v>832</v>
      </c>
      <c r="C89" s="7" t="s">
        <v>833</v>
      </c>
      <c r="D89" s="7" t="s">
        <v>17</v>
      </c>
      <c r="E89" s="49"/>
      <c r="F89" s="49"/>
      <c r="G89" s="8" t="s">
        <v>582</v>
      </c>
      <c r="H89" s="8" t="s">
        <v>19</v>
      </c>
      <c r="I89" s="7" t="s">
        <v>583</v>
      </c>
      <c r="J89" s="8" t="s">
        <v>21</v>
      </c>
      <c r="K89" s="8" t="s">
        <v>27</v>
      </c>
      <c r="L89" s="28"/>
      <c r="M89" s="42"/>
      <c r="N89" s="18">
        <v>703996.18</v>
      </c>
      <c r="O89" s="43"/>
    </row>
    <row r="90" spans="1:15" hidden="1" x14ac:dyDescent="0.25">
      <c r="A90" s="7" t="s">
        <v>834</v>
      </c>
      <c r="B90" s="7" t="s">
        <v>835</v>
      </c>
      <c r="C90" s="7" t="s">
        <v>836</v>
      </c>
      <c r="D90" s="7" t="s">
        <v>17</v>
      </c>
      <c r="E90" s="49"/>
      <c r="F90" s="49"/>
      <c r="G90" s="8" t="s">
        <v>582</v>
      </c>
      <c r="H90" s="8" t="s">
        <v>19</v>
      </c>
      <c r="I90" s="7" t="s">
        <v>583</v>
      </c>
      <c r="J90" s="8" t="s">
        <v>21</v>
      </c>
      <c r="K90" s="8" t="s">
        <v>27</v>
      </c>
      <c r="L90" s="28"/>
      <c r="M90" s="42"/>
      <c r="N90" s="18">
        <v>854847.29</v>
      </c>
      <c r="O90" s="43"/>
    </row>
    <row r="91" spans="1:15" hidden="1" x14ac:dyDescent="0.25">
      <c r="A91" s="7" t="s">
        <v>837</v>
      </c>
      <c r="B91" s="7" t="s">
        <v>838</v>
      </c>
      <c r="C91" s="7" t="s">
        <v>839</v>
      </c>
      <c r="D91" s="7" t="s">
        <v>17</v>
      </c>
      <c r="E91" s="49"/>
      <c r="F91" s="49"/>
      <c r="G91" s="8" t="s">
        <v>582</v>
      </c>
      <c r="H91" s="8" t="s">
        <v>19</v>
      </c>
      <c r="I91" s="7" t="s">
        <v>583</v>
      </c>
      <c r="J91" s="8" t="s">
        <v>21</v>
      </c>
      <c r="K91" s="8" t="s">
        <v>27</v>
      </c>
      <c r="L91" s="28"/>
      <c r="M91" s="42"/>
      <c r="N91" s="18">
        <v>1177173.55</v>
      </c>
      <c r="O91" s="43"/>
    </row>
    <row r="92" spans="1:15" hidden="1" x14ac:dyDescent="0.25">
      <c r="A92" s="7" t="s">
        <v>840</v>
      </c>
      <c r="B92" s="7" t="s">
        <v>841</v>
      </c>
      <c r="C92" s="7" t="s">
        <v>842</v>
      </c>
      <c r="D92" s="7" t="s">
        <v>17</v>
      </c>
      <c r="E92" s="49"/>
      <c r="F92" s="49"/>
      <c r="G92" s="8" t="s">
        <v>582</v>
      </c>
      <c r="H92" s="8" t="s">
        <v>19</v>
      </c>
      <c r="I92" s="7" t="s">
        <v>583</v>
      </c>
      <c r="J92" s="8" t="s">
        <v>21</v>
      </c>
      <c r="K92" s="8" t="s">
        <v>27</v>
      </c>
      <c r="L92" s="28"/>
      <c r="M92" s="42"/>
      <c r="N92" s="18">
        <v>470735.35999999999</v>
      </c>
      <c r="O92" s="43"/>
    </row>
    <row r="93" spans="1:15" hidden="1" x14ac:dyDescent="0.25">
      <c r="A93" s="7" t="s">
        <v>843</v>
      </c>
      <c r="B93" s="7" t="s">
        <v>844</v>
      </c>
      <c r="C93" s="7" t="s">
        <v>845</v>
      </c>
      <c r="D93" s="7" t="s">
        <v>17</v>
      </c>
      <c r="E93" s="49"/>
      <c r="F93" s="49"/>
      <c r="G93" s="8" t="s">
        <v>582</v>
      </c>
      <c r="H93" s="8" t="s">
        <v>19</v>
      </c>
      <c r="I93" s="7" t="s">
        <v>583</v>
      </c>
      <c r="J93" s="8" t="s">
        <v>21</v>
      </c>
      <c r="K93" s="8" t="s">
        <v>27</v>
      </c>
      <c r="L93" s="28"/>
      <c r="M93" s="42"/>
      <c r="N93" s="18">
        <v>449035.14</v>
      </c>
      <c r="O93" s="43"/>
    </row>
    <row r="94" spans="1:15" hidden="1" x14ac:dyDescent="0.25">
      <c r="A94" s="7" t="s">
        <v>846</v>
      </c>
      <c r="B94" s="7" t="s">
        <v>847</v>
      </c>
      <c r="C94" s="7" t="s">
        <v>848</v>
      </c>
      <c r="D94" s="7" t="s">
        <v>17</v>
      </c>
      <c r="E94" s="49"/>
      <c r="F94" s="49"/>
      <c r="G94" s="8" t="s">
        <v>582</v>
      </c>
      <c r="H94" s="8" t="s">
        <v>19</v>
      </c>
      <c r="I94" s="7" t="s">
        <v>583</v>
      </c>
      <c r="J94" s="8" t="s">
        <v>21</v>
      </c>
      <c r="K94" s="8" t="s">
        <v>27</v>
      </c>
      <c r="L94" s="28"/>
      <c r="M94" s="42"/>
      <c r="N94" s="18">
        <v>1736846.31</v>
      </c>
      <c r="O94" s="43"/>
    </row>
    <row r="95" spans="1:15" hidden="1" x14ac:dyDescent="0.25">
      <c r="A95" s="7" t="s">
        <v>849</v>
      </c>
      <c r="B95" s="7" t="s">
        <v>850</v>
      </c>
      <c r="C95" s="7" t="s">
        <v>851</v>
      </c>
      <c r="D95" s="7" t="s">
        <v>17</v>
      </c>
      <c r="E95" s="49"/>
      <c r="F95" s="49"/>
      <c r="G95" s="8" t="s">
        <v>582</v>
      </c>
      <c r="H95" s="8" t="s">
        <v>19</v>
      </c>
      <c r="I95" s="7" t="s">
        <v>583</v>
      </c>
      <c r="J95" s="8" t="s">
        <v>21</v>
      </c>
      <c r="K95" s="8" t="s">
        <v>27</v>
      </c>
      <c r="L95" s="28"/>
      <c r="M95" s="42"/>
      <c r="N95" s="18">
        <v>421063.8</v>
      </c>
      <c r="O95" s="43"/>
    </row>
    <row r="96" spans="1:15" hidden="1" x14ac:dyDescent="0.25">
      <c r="A96" s="7" t="s">
        <v>852</v>
      </c>
      <c r="B96" s="7" t="s">
        <v>853</v>
      </c>
      <c r="C96" s="7" t="s">
        <v>854</v>
      </c>
      <c r="D96" s="7" t="s">
        <v>17</v>
      </c>
      <c r="E96" s="49"/>
      <c r="F96" s="49"/>
      <c r="G96" s="8" t="s">
        <v>582</v>
      </c>
      <c r="H96" s="8" t="s">
        <v>19</v>
      </c>
      <c r="I96" s="7" t="s">
        <v>583</v>
      </c>
      <c r="J96" s="8" t="s">
        <v>21</v>
      </c>
      <c r="K96" s="8" t="s">
        <v>27</v>
      </c>
      <c r="L96" s="28"/>
      <c r="M96" s="42"/>
      <c r="N96" s="18">
        <v>36581.96</v>
      </c>
      <c r="O96" s="43"/>
    </row>
    <row r="97" spans="1:15" hidden="1" x14ac:dyDescent="0.25">
      <c r="A97" s="7" t="s">
        <v>855</v>
      </c>
      <c r="B97" s="7" t="s">
        <v>856</v>
      </c>
      <c r="C97" s="7" t="s">
        <v>857</v>
      </c>
      <c r="D97" s="7" t="s">
        <v>17</v>
      </c>
      <c r="E97" s="49"/>
      <c r="F97" s="49"/>
      <c r="G97" s="8" t="s">
        <v>582</v>
      </c>
      <c r="H97" s="8" t="s">
        <v>19</v>
      </c>
      <c r="I97" s="7" t="s">
        <v>583</v>
      </c>
      <c r="J97" s="8" t="s">
        <v>21</v>
      </c>
      <c r="K97" s="8" t="s">
        <v>27</v>
      </c>
      <c r="L97" s="28"/>
      <c r="M97" s="42"/>
      <c r="N97" s="18">
        <v>1387038.35</v>
      </c>
      <c r="O97" s="43"/>
    </row>
    <row r="98" spans="1:15" hidden="1" x14ac:dyDescent="0.25">
      <c r="A98" s="7" t="s">
        <v>858</v>
      </c>
      <c r="B98" s="7" t="s">
        <v>859</v>
      </c>
      <c r="C98" s="7" t="s">
        <v>860</v>
      </c>
      <c r="D98" s="7" t="s">
        <v>17</v>
      </c>
      <c r="E98" s="49"/>
      <c r="F98" s="49"/>
      <c r="G98" s="8" t="s">
        <v>582</v>
      </c>
      <c r="H98" s="8" t="s">
        <v>19</v>
      </c>
      <c r="I98" s="7" t="s">
        <v>583</v>
      </c>
      <c r="J98" s="8" t="s">
        <v>21</v>
      </c>
      <c r="K98" s="8" t="s">
        <v>27</v>
      </c>
      <c r="L98" s="28"/>
      <c r="M98" s="42"/>
      <c r="N98" s="18">
        <v>133235.41</v>
      </c>
      <c r="O98" s="43"/>
    </row>
    <row r="99" spans="1:15" hidden="1" x14ac:dyDescent="0.25">
      <c r="A99" s="7" t="s">
        <v>861</v>
      </c>
      <c r="B99" s="7" t="s">
        <v>862</v>
      </c>
      <c r="C99" s="7" t="s">
        <v>863</v>
      </c>
      <c r="D99" s="7" t="s">
        <v>17</v>
      </c>
      <c r="E99" s="49"/>
      <c r="F99" s="49"/>
      <c r="G99" s="8" t="s">
        <v>582</v>
      </c>
      <c r="H99" s="8" t="s">
        <v>19</v>
      </c>
      <c r="I99" s="7" t="s">
        <v>583</v>
      </c>
      <c r="J99" s="8" t="s">
        <v>21</v>
      </c>
      <c r="K99" s="8" t="s">
        <v>27</v>
      </c>
      <c r="L99" s="28"/>
      <c r="M99" s="42"/>
      <c r="N99" s="18">
        <v>178462.82</v>
      </c>
      <c r="O99" s="43"/>
    </row>
    <row r="100" spans="1:15" hidden="1" x14ac:dyDescent="0.25">
      <c r="A100" s="7" t="s">
        <v>864</v>
      </c>
      <c r="B100" s="7" t="s">
        <v>865</v>
      </c>
      <c r="C100" s="7" t="s">
        <v>866</v>
      </c>
      <c r="D100" s="7" t="s">
        <v>17</v>
      </c>
      <c r="E100" s="49"/>
      <c r="F100" s="49"/>
      <c r="G100" s="8" t="s">
        <v>582</v>
      </c>
      <c r="H100" s="8" t="s">
        <v>19</v>
      </c>
      <c r="I100" s="7" t="s">
        <v>583</v>
      </c>
      <c r="J100" s="8" t="s">
        <v>21</v>
      </c>
      <c r="K100" s="8" t="s">
        <v>27</v>
      </c>
      <c r="L100" s="28"/>
      <c r="M100" s="42"/>
      <c r="N100" s="18">
        <v>44081.33</v>
      </c>
      <c r="O100" s="43"/>
    </row>
    <row r="101" spans="1:15" hidden="1" x14ac:dyDescent="0.25">
      <c r="A101" s="7" t="s">
        <v>867</v>
      </c>
      <c r="B101" s="7" t="s">
        <v>868</v>
      </c>
      <c r="C101" s="7" t="s">
        <v>869</v>
      </c>
      <c r="D101" s="7" t="s">
        <v>17</v>
      </c>
      <c r="E101" s="49"/>
      <c r="F101" s="49"/>
      <c r="G101" s="8" t="s">
        <v>582</v>
      </c>
      <c r="H101" s="8" t="s">
        <v>19</v>
      </c>
      <c r="I101" s="7" t="s">
        <v>583</v>
      </c>
      <c r="J101" s="8" t="s">
        <v>21</v>
      </c>
      <c r="K101" s="8" t="s">
        <v>27</v>
      </c>
      <c r="L101" s="28"/>
      <c r="M101" s="42"/>
      <c r="N101" s="18">
        <v>334632.08</v>
      </c>
      <c r="O101" s="43"/>
    </row>
    <row r="102" spans="1:15" hidden="1" x14ac:dyDescent="0.25">
      <c r="A102" s="7" t="s">
        <v>870</v>
      </c>
      <c r="B102" s="7" t="s">
        <v>871</v>
      </c>
      <c r="C102" s="7" t="s">
        <v>872</v>
      </c>
      <c r="D102" s="7" t="s">
        <v>17</v>
      </c>
      <c r="E102" s="49"/>
      <c r="F102" s="49"/>
      <c r="G102" s="8" t="s">
        <v>582</v>
      </c>
      <c r="H102" s="8" t="s">
        <v>19</v>
      </c>
      <c r="I102" s="7" t="s">
        <v>583</v>
      </c>
      <c r="J102" s="8" t="s">
        <v>21</v>
      </c>
      <c r="K102" s="8" t="s">
        <v>27</v>
      </c>
      <c r="L102" s="28"/>
      <c r="M102" s="42"/>
      <c r="N102" s="18">
        <v>1508122.24</v>
      </c>
      <c r="O102" s="43"/>
    </row>
    <row r="103" spans="1:15" hidden="1" x14ac:dyDescent="0.25">
      <c r="A103" s="7" t="s">
        <v>873</v>
      </c>
      <c r="B103" s="7" t="s">
        <v>874</v>
      </c>
      <c r="C103" s="7" t="s">
        <v>875</v>
      </c>
      <c r="D103" s="7" t="s">
        <v>17</v>
      </c>
      <c r="E103" s="49"/>
      <c r="F103" s="49"/>
      <c r="G103" s="8" t="s">
        <v>582</v>
      </c>
      <c r="H103" s="8" t="s">
        <v>19</v>
      </c>
      <c r="I103" s="7" t="s">
        <v>583</v>
      </c>
      <c r="J103" s="8" t="s">
        <v>21</v>
      </c>
      <c r="K103" s="8" t="s">
        <v>27</v>
      </c>
      <c r="L103" s="28"/>
      <c r="M103" s="42"/>
      <c r="N103" s="18">
        <v>250306.62</v>
      </c>
      <c r="O103" s="43"/>
    </row>
    <row r="104" spans="1:15" hidden="1" x14ac:dyDescent="0.25">
      <c r="A104" s="7" t="s">
        <v>876</v>
      </c>
      <c r="B104" s="7" t="s">
        <v>877</v>
      </c>
      <c r="C104" s="7" t="s">
        <v>878</v>
      </c>
      <c r="D104" s="7" t="s">
        <v>17</v>
      </c>
      <c r="E104" s="49"/>
      <c r="F104" s="49"/>
      <c r="G104" s="8" t="s">
        <v>582</v>
      </c>
      <c r="H104" s="8" t="s">
        <v>19</v>
      </c>
      <c r="I104" s="7" t="s">
        <v>583</v>
      </c>
      <c r="J104" s="8" t="s">
        <v>21</v>
      </c>
      <c r="K104" s="8" t="s">
        <v>27</v>
      </c>
      <c r="L104" s="28"/>
      <c r="M104" s="42"/>
      <c r="N104" s="18">
        <v>173003.73</v>
      </c>
      <c r="O104" s="43"/>
    </row>
    <row r="105" spans="1:15" hidden="1" x14ac:dyDescent="0.25">
      <c r="A105" s="7" t="s">
        <v>879</v>
      </c>
      <c r="B105" s="7" t="s">
        <v>880</v>
      </c>
      <c r="C105" s="7" t="s">
        <v>881</v>
      </c>
      <c r="D105" s="7" t="s">
        <v>17</v>
      </c>
      <c r="E105" s="49"/>
      <c r="F105" s="49"/>
      <c r="G105" s="8" t="s">
        <v>582</v>
      </c>
      <c r="H105" s="8" t="s">
        <v>19</v>
      </c>
      <c r="I105" s="7" t="s">
        <v>583</v>
      </c>
      <c r="J105" s="8" t="s">
        <v>21</v>
      </c>
      <c r="K105" s="8" t="s">
        <v>27</v>
      </c>
      <c r="L105" s="28"/>
      <c r="M105" s="42"/>
      <c r="N105" s="18">
        <v>161383.69</v>
      </c>
      <c r="O105" s="43"/>
    </row>
    <row r="106" spans="1:15" hidden="1" x14ac:dyDescent="0.25">
      <c r="A106" s="7" t="s">
        <v>882</v>
      </c>
      <c r="B106" s="7" t="s">
        <v>883</v>
      </c>
      <c r="C106" s="7" t="s">
        <v>884</v>
      </c>
      <c r="D106" s="7" t="s">
        <v>17</v>
      </c>
      <c r="E106" s="49"/>
      <c r="F106" s="49"/>
      <c r="G106" s="8" t="s">
        <v>582</v>
      </c>
      <c r="H106" s="8" t="s">
        <v>19</v>
      </c>
      <c r="I106" s="7" t="s">
        <v>583</v>
      </c>
      <c r="J106" s="8" t="s">
        <v>21</v>
      </c>
      <c r="K106" s="8" t="s">
        <v>27</v>
      </c>
      <c r="L106" s="28"/>
      <c r="M106" s="42"/>
      <c r="N106" s="18">
        <v>127359.61</v>
      </c>
      <c r="O106" s="43"/>
    </row>
    <row r="107" spans="1:15" hidden="1" x14ac:dyDescent="0.25">
      <c r="A107" s="7" t="s">
        <v>885</v>
      </c>
      <c r="B107" s="7" t="s">
        <v>886</v>
      </c>
      <c r="C107" s="7" t="s">
        <v>887</v>
      </c>
      <c r="D107" s="7" t="s">
        <v>17</v>
      </c>
      <c r="E107" s="49"/>
      <c r="F107" s="49"/>
      <c r="G107" s="8" t="s">
        <v>582</v>
      </c>
      <c r="H107" s="8" t="s">
        <v>19</v>
      </c>
      <c r="I107" s="7" t="s">
        <v>583</v>
      </c>
      <c r="J107" s="8" t="s">
        <v>21</v>
      </c>
      <c r="K107" s="8" t="s">
        <v>27</v>
      </c>
      <c r="L107" s="28"/>
      <c r="M107" s="42"/>
      <c r="N107" s="18">
        <v>67135.38</v>
      </c>
      <c r="O107" s="43"/>
    </row>
    <row r="108" spans="1:15" hidden="1" x14ac:dyDescent="0.25">
      <c r="A108" s="7" t="s">
        <v>888</v>
      </c>
      <c r="B108" s="7" t="s">
        <v>889</v>
      </c>
      <c r="C108" s="7" t="s">
        <v>890</v>
      </c>
      <c r="D108" s="7" t="s">
        <v>17</v>
      </c>
      <c r="E108" s="49"/>
      <c r="F108" s="49"/>
      <c r="G108" s="8" t="s">
        <v>582</v>
      </c>
      <c r="H108" s="8" t="s">
        <v>19</v>
      </c>
      <c r="I108" s="7" t="s">
        <v>583</v>
      </c>
      <c r="J108" s="8" t="s">
        <v>21</v>
      </c>
      <c r="K108" s="8" t="s">
        <v>27</v>
      </c>
      <c r="L108" s="28"/>
      <c r="M108" s="42"/>
      <c r="N108" s="18">
        <v>226514.93</v>
      </c>
      <c r="O108" s="43"/>
    </row>
    <row r="109" spans="1:15" hidden="1" x14ac:dyDescent="0.25">
      <c r="A109" s="7" t="s">
        <v>891</v>
      </c>
      <c r="B109" s="7" t="s">
        <v>892</v>
      </c>
      <c r="C109" s="7" t="s">
        <v>893</v>
      </c>
      <c r="D109" s="7" t="s">
        <v>17</v>
      </c>
      <c r="E109" s="49"/>
      <c r="F109" s="49"/>
      <c r="G109" s="8" t="s">
        <v>582</v>
      </c>
      <c r="H109" s="8" t="s">
        <v>19</v>
      </c>
      <c r="I109" s="7" t="s">
        <v>583</v>
      </c>
      <c r="J109" s="8" t="s">
        <v>21</v>
      </c>
      <c r="K109" s="8" t="s">
        <v>27</v>
      </c>
      <c r="L109" s="28"/>
      <c r="M109" s="42"/>
      <c r="N109" s="18">
        <v>49697.54</v>
      </c>
      <c r="O109" s="43"/>
    </row>
    <row r="110" spans="1:15" hidden="1" x14ac:dyDescent="0.25">
      <c r="A110" s="7" t="s">
        <v>894</v>
      </c>
      <c r="B110" s="7" t="s">
        <v>895</v>
      </c>
      <c r="C110" s="7" t="s">
        <v>896</v>
      </c>
      <c r="D110" s="7" t="s">
        <v>17</v>
      </c>
      <c r="E110" s="49"/>
      <c r="F110" s="49"/>
      <c r="G110" s="8" t="s">
        <v>582</v>
      </c>
      <c r="H110" s="8" t="s">
        <v>19</v>
      </c>
      <c r="I110" s="7" t="s">
        <v>583</v>
      </c>
      <c r="J110" s="8" t="s">
        <v>21</v>
      </c>
      <c r="K110" s="8" t="s">
        <v>27</v>
      </c>
      <c r="L110" s="28"/>
      <c r="M110" s="42"/>
      <c r="N110" s="18">
        <v>83151.41</v>
      </c>
      <c r="O110" s="43"/>
    </row>
    <row r="111" spans="1:15" hidden="1" x14ac:dyDescent="0.25">
      <c r="A111" s="7" t="s">
        <v>897</v>
      </c>
      <c r="B111" s="7" t="s">
        <v>898</v>
      </c>
      <c r="C111" s="7" t="s">
        <v>899</v>
      </c>
      <c r="D111" s="7" t="s">
        <v>17</v>
      </c>
      <c r="E111" s="49"/>
      <c r="F111" s="49"/>
      <c r="G111" s="8" t="s">
        <v>582</v>
      </c>
      <c r="H111" s="8" t="s">
        <v>19</v>
      </c>
      <c r="I111" s="7" t="s">
        <v>583</v>
      </c>
      <c r="J111" s="8" t="s">
        <v>21</v>
      </c>
      <c r="K111" s="8" t="s">
        <v>27</v>
      </c>
      <c r="L111" s="28"/>
      <c r="M111" s="42"/>
      <c r="N111" s="18">
        <v>48025.9</v>
      </c>
      <c r="O111" s="43"/>
    </row>
    <row r="112" spans="1:15" hidden="1" x14ac:dyDescent="0.25">
      <c r="A112" s="7" t="s">
        <v>900</v>
      </c>
      <c r="B112" s="7" t="s">
        <v>901</v>
      </c>
      <c r="C112" s="7" t="s">
        <v>902</v>
      </c>
      <c r="D112" s="7" t="s">
        <v>17</v>
      </c>
      <c r="E112" s="49"/>
      <c r="F112" s="49"/>
      <c r="G112" s="8" t="s">
        <v>582</v>
      </c>
      <c r="H112" s="8" t="s">
        <v>19</v>
      </c>
      <c r="I112" s="7" t="s">
        <v>583</v>
      </c>
      <c r="J112" s="8" t="s">
        <v>21</v>
      </c>
      <c r="K112" s="8" t="s">
        <v>27</v>
      </c>
      <c r="L112" s="28"/>
      <c r="M112" s="42"/>
      <c r="N112" s="18">
        <v>40656.32</v>
      </c>
      <c r="O112" s="43"/>
    </row>
    <row r="113" spans="1:15" hidden="1" x14ac:dyDescent="0.25">
      <c r="A113" s="7" t="s">
        <v>903</v>
      </c>
      <c r="B113" s="7" t="s">
        <v>904</v>
      </c>
      <c r="C113" s="7" t="s">
        <v>905</v>
      </c>
      <c r="D113" s="7" t="s">
        <v>17</v>
      </c>
      <c r="E113" s="49"/>
      <c r="F113" s="49"/>
      <c r="G113" s="8" t="s">
        <v>582</v>
      </c>
      <c r="H113" s="8" t="s">
        <v>19</v>
      </c>
      <c r="I113" s="7" t="s">
        <v>583</v>
      </c>
      <c r="J113" s="8" t="s">
        <v>21</v>
      </c>
      <c r="K113" s="8" t="s">
        <v>27</v>
      </c>
      <c r="L113" s="28"/>
      <c r="M113" s="42"/>
      <c r="N113" s="18">
        <v>0</v>
      </c>
      <c r="O113" s="43"/>
    </row>
    <row r="114" spans="1:15" hidden="1" x14ac:dyDescent="0.25">
      <c r="A114" s="7" t="s">
        <v>906</v>
      </c>
      <c r="B114" s="7" t="s">
        <v>907</v>
      </c>
      <c r="C114" s="7" t="s">
        <v>908</v>
      </c>
      <c r="D114" s="7" t="s">
        <v>17</v>
      </c>
      <c r="E114" s="49"/>
      <c r="F114" s="49"/>
      <c r="G114" s="8" t="s">
        <v>582</v>
      </c>
      <c r="H114" s="8" t="s">
        <v>19</v>
      </c>
      <c r="I114" s="7" t="s">
        <v>583</v>
      </c>
      <c r="J114" s="8" t="s">
        <v>21</v>
      </c>
      <c r="K114" s="8" t="s">
        <v>27</v>
      </c>
      <c r="L114" s="28"/>
      <c r="M114" s="42"/>
      <c r="N114" s="18">
        <v>466262.68</v>
      </c>
      <c r="O114" s="43"/>
    </row>
    <row r="115" spans="1:15" hidden="1" x14ac:dyDescent="0.25">
      <c r="A115" s="7" t="s">
        <v>909</v>
      </c>
      <c r="B115" s="7" t="s">
        <v>910</v>
      </c>
      <c r="C115" s="7" t="s">
        <v>911</v>
      </c>
      <c r="D115" s="7" t="s">
        <v>17</v>
      </c>
      <c r="E115" s="49"/>
      <c r="F115" s="49"/>
      <c r="G115" s="8" t="s">
        <v>582</v>
      </c>
      <c r="H115" s="8" t="s">
        <v>19</v>
      </c>
      <c r="I115" s="7" t="s">
        <v>583</v>
      </c>
      <c r="J115" s="8" t="s">
        <v>21</v>
      </c>
      <c r="K115" s="8" t="s">
        <v>27</v>
      </c>
      <c r="L115" s="28"/>
      <c r="M115" s="42"/>
      <c r="N115" s="18">
        <v>448283.83</v>
      </c>
      <c r="O115" s="43"/>
    </row>
    <row r="116" spans="1:15" hidden="1" x14ac:dyDescent="0.25">
      <c r="A116" s="7" t="s">
        <v>912</v>
      </c>
      <c r="B116" s="7" t="s">
        <v>913</v>
      </c>
      <c r="C116" s="7" t="s">
        <v>914</v>
      </c>
      <c r="D116" s="7" t="s">
        <v>17</v>
      </c>
      <c r="E116" s="49"/>
      <c r="F116" s="49"/>
      <c r="G116" s="8" t="s">
        <v>582</v>
      </c>
      <c r="H116" s="8" t="s">
        <v>19</v>
      </c>
      <c r="I116" s="7" t="s">
        <v>583</v>
      </c>
      <c r="J116" s="8" t="s">
        <v>21</v>
      </c>
      <c r="K116" s="8" t="s">
        <v>27</v>
      </c>
      <c r="L116" s="28"/>
      <c r="M116" s="42"/>
      <c r="N116" s="18">
        <v>894491.94</v>
      </c>
      <c r="O116" s="43"/>
    </row>
    <row r="117" spans="1:15" hidden="1" x14ac:dyDescent="0.25">
      <c r="A117" s="7" t="s">
        <v>915</v>
      </c>
      <c r="B117" s="7" t="s">
        <v>916</v>
      </c>
      <c r="C117" s="7" t="s">
        <v>917</v>
      </c>
      <c r="D117" s="7" t="s">
        <v>17</v>
      </c>
      <c r="E117" s="49"/>
      <c r="F117" s="49"/>
      <c r="G117" s="8" t="s">
        <v>582</v>
      </c>
      <c r="H117" s="8" t="s">
        <v>19</v>
      </c>
      <c r="I117" s="7" t="s">
        <v>583</v>
      </c>
      <c r="J117" s="8" t="s">
        <v>21</v>
      </c>
      <c r="K117" s="8" t="s">
        <v>27</v>
      </c>
      <c r="L117" s="28"/>
      <c r="M117" s="42"/>
      <c r="N117" s="18">
        <v>243191.65</v>
      </c>
      <c r="O117" s="43"/>
    </row>
    <row r="118" spans="1:15" hidden="1" x14ac:dyDescent="0.25">
      <c r="A118" s="7" t="s">
        <v>918</v>
      </c>
      <c r="B118" s="7" t="s">
        <v>919</v>
      </c>
      <c r="C118" s="7" t="s">
        <v>920</v>
      </c>
      <c r="D118" s="7" t="s">
        <v>17</v>
      </c>
      <c r="E118" s="49"/>
      <c r="F118" s="49"/>
      <c r="G118" s="8" t="s">
        <v>582</v>
      </c>
      <c r="H118" s="8" t="s">
        <v>19</v>
      </c>
      <c r="I118" s="7" t="s">
        <v>583</v>
      </c>
      <c r="J118" s="8" t="s">
        <v>21</v>
      </c>
      <c r="K118" s="8" t="s">
        <v>27</v>
      </c>
      <c r="L118" s="28"/>
      <c r="M118" s="42"/>
      <c r="N118" s="18">
        <v>221722.82</v>
      </c>
      <c r="O118" s="43"/>
    </row>
    <row r="119" spans="1:15" hidden="1" x14ac:dyDescent="0.25">
      <c r="A119" s="7" t="s">
        <v>921</v>
      </c>
      <c r="B119" s="7" t="s">
        <v>922</v>
      </c>
      <c r="C119" s="7" t="s">
        <v>923</v>
      </c>
      <c r="D119" s="7" t="s">
        <v>17</v>
      </c>
      <c r="E119" s="49"/>
      <c r="F119" s="49"/>
      <c r="G119" s="8" t="s">
        <v>582</v>
      </c>
      <c r="H119" s="8" t="s">
        <v>19</v>
      </c>
      <c r="I119" s="7" t="s">
        <v>583</v>
      </c>
      <c r="J119" s="8" t="s">
        <v>21</v>
      </c>
      <c r="K119" s="8" t="s">
        <v>27</v>
      </c>
      <c r="L119" s="28"/>
      <c r="M119" s="42"/>
      <c r="N119" s="18">
        <v>220000</v>
      </c>
      <c r="O119" s="43"/>
    </row>
    <row r="120" spans="1:15" hidden="1" x14ac:dyDescent="0.25">
      <c r="A120" s="7" t="s">
        <v>924</v>
      </c>
      <c r="B120" s="7" t="s">
        <v>925</v>
      </c>
      <c r="C120" s="7" t="s">
        <v>926</v>
      </c>
      <c r="D120" s="7" t="s">
        <v>17</v>
      </c>
      <c r="E120" s="49"/>
      <c r="F120" s="49"/>
      <c r="G120" s="8" t="s">
        <v>582</v>
      </c>
      <c r="H120" s="8" t="s">
        <v>19</v>
      </c>
      <c r="I120" s="7" t="s">
        <v>583</v>
      </c>
      <c r="J120" s="8" t="s">
        <v>21</v>
      </c>
      <c r="K120" s="8" t="s">
        <v>27</v>
      </c>
      <c r="L120" s="28"/>
      <c r="M120" s="42"/>
      <c r="N120" s="18">
        <v>406712.14</v>
      </c>
      <c r="O120" s="43"/>
    </row>
    <row r="121" spans="1:15" hidden="1" x14ac:dyDescent="0.25">
      <c r="A121" s="7" t="s">
        <v>927</v>
      </c>
      <c r="B121" s="7" t="s">
        <v>928</v>
      </c>
      <c r="C121" s="7" t="s">
        <v>929</v>
      </c>
      <c r="D121" s="7" t="s">
        <v>17</v>
      </c>
      <c r="E121" s="49"/>
      <c r="F121" s="49"/>
      <c r="G121" s="8" t="s">
        <v>582</v>
      </c>
      <c r="H121" s="8" t="s">
        <v>19</v>
      </c>
      <c r="I121" s="7" t="s">
        <v>583</v>
      </c>
      <c r="J121" s="8" t="s">
        <v>21</v>
      </c>
      <c r="K121" s="8" t="s">
        <v>27</v>
      </c>
      <c r="L121" s="28"/>
      <c r="M121" s="42"/>
      <c r="N121" s="18">
        <v>1289576.2</v>
      </c>
      <c r="O121" s="43"/>
    </row>
    <row r="122" spans="1:15" hidden="1" x14ac:dyDescent="0.25">
      <c r="A122" s="7" t="s">
        <v>930</v>
      </c>
      <c r="B122" s="7" t="s">
        <v>931</v>
      </c>
      <c r="C122" s="7" t="s">
        <v>932</v>
      </c>
      <c r="D122" s="7" t="s">
        <v>17</v>
      </c>
      <c r="E122" s="49"/>
      <c r="F122" s="49"/>
      <c r="G122" s="8" t="s">
        <v>582</v>
      </c>
      <c r="H122" s="8" t="s">
        <v>19</v>
      </c>
      <c r="I122" s="7" t="s">
        <v>583</v>
      </c>
      <c r="J122" s="8" t="s">
        <v>21</v>
      </c>
      <c r="K122" s="8" t="s">
        <v>27</v>
      </c>
      <c r="L122" s="28"/>
      <c r="M122" s="42"/>
      <c r="N122" s="18">
        <v>718124.14</v>
      </c>
      <c r="O122" s="43"/>
    </row>
    <row r="123" spans="1:15" hidden="1" x14ac:dyDescent="0.25">
      <c r="A123" s="7" t="s">
        <v>933</v>
      </c>
      <c r="B123" s="7" t="s">
        <v>934</v>
      </c>
      <c r="C123" s="7" t="s">
        <v>935</v>
      </c>
      <c r="D123" s="7" t="s">
        <v>17</v>
      </c>
      <c r="E123" s="49"/>
      <c r="F123" s="49"/>
      <c r="G123" s="8" t="s">
        <v>582</v>
      </c>
      <c r="H123" s="8" t="s">
        <v>19</v>
      </c>
      <c r="I123" s="7" t="s">
        <v>583</v>
      </c>
      <c r="J123" s="8" t="s">
        <v>21</v>
      </c>
      <c r="K123" s="8" t="s">
        <v>27</v>
      </c>
      <c r="L123" s="28"/>
      <c r="M123" s="42"/>
      <c r="N123" s="18">
        <v>284668.18</v>
      </c>
      <c r="O123" s="43"/>
    </row>
    <row r="124" spans="1:15" hidden="1" x14ac:dyDescent="0.25">
      <c r="A124" s="7" t="s">
        <v>936</v>
      </c>
      <c r="B124" s="7" t="s">
        <v>937</v>
      </c>
      <c r="C124" s="7" t="s">
        <v>938</v>
      </c>
      <c r="D124" s="7" t="s">
        <v>17</v>
      </c>
      <c r="E124" s="49"/>
      <c r="F124" s="49"/>
      <c r="G124" s="8" t="s">
        <v>582</v>
      </c>
      <c r="H124" s="8" t="s">
        <v>19</v>
      </c>
      <c r="I124" s="7" t="s">
        <v>583</v>
      </c>
      <c r="J124" s="8" t="s">
        <v>21</v>
      </c>
      <c r="K124" s="8" t="s">
        <v>27</v>
      </c>
      <c r="L124" s="28"/>
      <c r="M124" s="42"/>
      <c r="N124" s="18">
        <v>334967.40000000002</v>
      </c>
      <c r="O124" s="43"/>
    </row>
    <row r="125" spans="1:15" hidden="1" x14ac:dyDescent="0.25">
      <c r="A125" s="7" t="s">
        <v>939</v>
      </c>
      <c r="B125" s="7" t="s">
        <v>940</v>
      </c>
      <c r="C125" s="7" t="s">
        <v>941</v>
      </c>
      <c r="D125" s="7" t="s">
        <v>17</v>
      </c>
      <c r="E125" s="49"/>
      <c r="F125" s="49"/>
      <c r="G125" s="8" t="s">
        <v>582</v>
      </c>
      <c r="H125" s="8" t="s">
        <v>19</v>
      </c>
      <c r="I125" s="7" t="s">
        <v>583</v>
      </c>
      <c r="J125" s="8" t="s">
        <v>21</v>
      </c>
      <c r="K125" s="8" t="s">
        <v>27</v>
      </c>
      <c r="L125" s="28"/>
      <c r="M125" s="42"/>
      <c r="N125" s="18">
        <v>2014570.38</v>
      </c>
      <c r="O125" s="43"/>
    </row>
    <row r="126" spans="1:15" hidden="1" x14ac:dyDescent="0.25">
      <c r="A126" s="7" t="s">
        <v>942</v>
      </c>
      <c r="B126" s="7" t="s">
        <v>943</v>
      </c>
      <c r="C126" s="7" t="s">
        <v>944</v>
      </c>
      <c r="D126" s="7" t="s">
        <v>17</v>
      </c>
      <c r="E126" s="49"/>
      <c r="F126" s="49"/>
      <c r="G126" s="8" t="s">
        <v>582</v>
      </c>
      <c r="H126" s="8" t="s">
        <v>19</v>
      </c>
      <c r="I126" s="7" t="s">
        <v>583</v>
      </c>
      <c r="J126" s="8" t="s">
        <v>21</v>
      </c>
      <c r="K126" s="8" t="s">
        <v>27</v>
      </c>
      <c r="L126" s="28"/>
      <c r="M126" s="42"/>
      <c r="N126" s="18">
        <v>282986.59000000003</v>
      </c>
      <c r="O126" s="43"/>
    </row>
    <row r="127" spans="1:15" hidden="1" x14ac:dyDescent="0.25">
      <c r="A127" s="7" t="s">
        <v>945</v>
      </c>
      <c r="B127" s="7" t="s">
        <v>946</v>
      </c>
      <c r="C127" s="7" t="s">
        <v>947</v>
      </c>
      <c r="D127" s="7" t="s">
        <v>17</v>
      </c>
      <c r="E127" s="49"/>
      <c r="F127" s="49"/>
      <c r="G127" s="8" t="s">
        <v>582</v>
      </c>
      <c r="H127" s="8" t="s">
        <v>19</v>
      </c>
      <c r="I127" s="7" t="s">
        <v>583</v>
      </c>
      <c r="J127" s="8" t="s">
        <v>21</v>
      </c>
      <c r="K127" s="8" t="s">
        <v>27</v>
      </c>
      <c r="L127" s="28"/>
      <c r="M127" s="42"/>
      <c r="N127" s="18">
        <v>301779.11</v>
      </c>
      <c r="O127" s="43"/>
    </row>
    <row r="128" spans="1:15" hidden="1" x14ac:dyDescent="0.25">
      <c r="A128" s="7" t="s">
        <v>948</v>
      </c>
      <c r="B128" s="7" t="s">
        <v>949</v>
      </c>
      <c r="C128" s="7" t="s">
        <v>950</v>
      </c>
      <c r="D128" s="7" t="s">
        <v>17</v>
      </c>
      <c r="E128" s="49"/>
      <c r="F128" s="49"/>
      <c r="G128" s="8" t="s">
        <v>582</v>
      </c>
      <c r="H128" s="8" t="s">
        <v>19</v>
      </c>
      <c r="I128" s="7" t="s">
        <v>583</v>
      </c>
      <c r="J128" s="8" t="s">
        <v>21</v>
      </c>
      <c r="K128" s="8" t="s">
        <v>27</v>
      </c>
      <c r="L128" s="28"/>
      <c r="M128" s="42"/>
      <c r="N128" s="18">
        <v>295857.53000000003</v>
      </c>
      <c r="O128" s="43"/>
    </row>
    <row r="129" spans="1:15" hidden="1" x14ac:dyDescent="0.25">
      <c r="A129" s="7" t="s">
        <v>951</v>
      </c>
      <c r="B129" s="7" t="s">
        <v>952</v>
      </c>
      <c r="C129" s="7" t="s">
        <v>953</v>
      </c>
      <c r="D129" s="7" t="s">
        <v>17</v>
      </c>
      <c r="E129" s="49"/>
      <c r="F129" s="49"/>
      <c r="G129" s="8" t="s">
        <v>582</v>
      </c>
      <c r="H129" s="8" t="s">
        <v>19</v>
      </c>
      <c r="I129" s="7" t="s">
        <v>583</v>
      </c>
      <c r="J129" s="8" t="s">
        <v>21</v>
      </c>
      <c r="K129" s="8" t="s">
        <v>27</v>
      </c>
      <c r="L129" s="28"/>
      <c r="M129" s="42"/>
      <c r="N129" s="18">
        <v>2023465.88</v>
      </c>
      <c r="O129" s="43"/>
    </row>
    <row r="130" spans="1:15" hidden="1" x14ac:dyDescent="0.25">
      <c r="A130" s="7" t="s">
        <v>954</v>
      </c>
      <c r="B130" s="7" t="s">
        <v>955</v>
      </c>
      <c r="C130" s="7" t="s">
        <v>956</v>
      </c>
      <c r="D130" s="7" t="s">
        <v>17</v>
      </c>
      <c r="E130" s="49"/>
      <c r="F130" s="49"/>
      <c r="G130" s="8" t="s">
        <v>582</v>
      </c>
      <c r="H130" s="8" t="s">
        <v>19</v>
      </c>
      <c r="I130" s="7" t="s">
        <v>583</v>
      </c>
      <c r="J130" s="8" t="s">
        <v>21</v>
      </c>
      <c r="K130" s="8" t="s">
        <v>27</v>
      </c>
      <c r="L130" s="28"/>
      <c r="M130" s="42"/>
      <c r="N130" s="18">
        <v>284131.31</v>
      </c>
      <c r="O130" s="43"/>
    </row>
    <row r="131" spans="1:15" hidden="1" x14ac:dyDescent="0.25">
      <c r="A131" s="7" t="s">
        <v>957</v>
      </c>
      <c r="B131" s="7" t="s">
        <v>958</v>
      </c>
      <c r="C131" s="7" t="s">
        <v>959</v>
      </c>
      <c r="D131" s="7" t="s">
        <v>17</v>
      </c>
      <c r="E131" s="49"/>
      <c r="F131" s="49"/>
      <c r="G131" s="8" t="s">
        <v>582</v>
      </c>
      <c r="H131" s="8" t="s">
        <v>19</v>
      </c>
      <c r="I131" s="7" t="s">
        <v>583</v>
      </c>
      <c r="J131" s="8" t="s">
        <v>21</v>
      </c>
      <c r="K131" s="8" t="s">
        <v>27</v>
      </c>
      <c r="L131" s="28"/>
      <c r="M131" s="42"/>
      <c r="N131" s="18">
        <v>330741.67</v>
      </c>
      <c r="O131" s="43"/>
    </row>
    <row r="132" spans="1:15" hidden="1" x14ac:dyDescent="0.25">
      <c r="A132" s="7" t="s">
        <v>960</v>
      </c>
      <c r="B132" s="7" t="s">
        <v>961</v>
      </c>
      <c r="C132" s="7" t="s">
        <v>962</v>
      </c>
      <c r="D132" s="7" t="s">
        <v>17</v>
      </c>
      <c r="E132" s="49"/>
      <c r="F132" s="49"/>
      <c r="G132" s="8" t="s">
        <v>582</v>
      </c>
      <c r="H132" s="8" t="s">
        <v>19</v>
      </c>
      <c r="I132" s="7" t="s">
        <v>583</v>
      </c>
      <c r="J132" s="8" t="s">
        <v>21</v>
      </c>
      <c r="K132" s="8" t="s">
        <v>27</v>
      </c>
      <c r="L132" s="28"/>
      <c r="M132" s="42"/>
      <c r="N132" s="18">
        <v>139443.35999999999</v>
      </c>
      <c r="O132" s="43"/>
    </row>
    <row r="133" spans="1:15" hidden="1" x14ac:dyDescent="0.25">
      <c r="A133" s="7" t="s">
        <v>963</v>
      </c>
      <c r="B133" s="7" t="s">
        <v>964</v>
      </c>
      <c r="C133" s="7" t="s">
        <v>965</v>
      </c>
      <c r="D133" s="7" t="s">
        <v>17</v>
      </c>
      <c r="E133" s="49"/>
      <c r="F133" s="49"/>
      <c r="G133" s="8" t="s">
        <v>582</v>
      </c>
      <c r="H133" s="8" t="s">
        <v>19</v>
      </c>
      <c r="I133" s="7" t="s">
        <v>583</v>
      </c>
      <c r="J133" s="8" t="s">
        <v>21</v>
      </c>
      <c r="K133" s="8" t="s">
        <v>27</v>
      </c>
      <c r="L133" s="28"/>
      <c r="M133" s="42"/>
      <c r="N133" s="18">
        <v>169866.19</v>
      </c>
      <c r="O133" s="43"/>
    </row>
    <row r="134" spans="1:15" hidden="1" x14ac:dyDescent="0.25">
      <c r="A134" s="7" t="s">
        <v>966</v>
      </c>
      <c r="B134" s="7" t="s">
        <v>967</v>
      </c>
      <c r="C134" s="7" t="s">
        <v>968</v>
      </c>
      <c r="D134" s="7" t="s">
        <v>17</v>
      </c>
      <c r="E134" s="49"/>
      <c r="F134" s="49"/>
      <c r="G134" s="8" t="s">
        <v>582</v>
      </c>
      <c r="H134" s="8" t="s">
        <v>19</v>
      </c>
      <c r="I134" s="7" t="s">
        <v>583</v>
      </c>
      <c r="J134" s="8" t="s">
        <v>21</v>
      </c>
      <c r="K134" s="8" t="s">
        <v>27</v>
      </c>
      <c r="L134" s="28"/>
      <c r="M134" s="42"/>
      <c r="N134" s="18">
        <v>168136.28</v>
      </c>
      <c r="O134" s="43"/>
    </row>
    <row r="135" spans="1:15" hidden="1" x14ac:dyDescent="0.25">
      <c r="A135" s="7" t="s">
        <v>969</v>
      </c>
      <c r="B135" s="7" t="s">
        <v>970</v>
      </c>
      <c r="C135" s="7" t="s">
        <v>971</v>
      </c>
      <c r="D135" s="7" t="s">
        <v>17</v>
      </c>
      <c r="E135" s="49"/>
      <c r="F135" s="49"/>
      <c r="G135" s="8" t="s">
        <v>582</v>
      </c>
      <c r="H135" s="8" t="s">
        <v>19</v>
      </c>
      <c r="I135" s="7" t="s">
        <v>583</v>
      </c>
      <c r="J135" s="8" t="s">
        <v>21</v>
      </c>
      <c r="K135" s="8" t="s">
        <v>27</v>
      </c>
      <c r="L135" s="28"/>
      <c r="M135" s="42"/>
      <c r="N135" s="18">
        <v>899991.16</v>
      </c>
      <c r="O135" s="43"/>
    </row>
    <row r="136" spans="1:15" hidden="1" x14ac:dyDescent="0.25">
      <c r="A136" s="7" t="s">
        <v>972</v>
      </c>
      <c r="B136" s="7" t="s">
        <v>973</v>
      </c>
      <c r="C136" s="7" t="s">
        <v>974</v>
      </c>
      <c r="D136" s="7" t="s">
        <v>17</v>
      </c>
      <c r="E136" s="49"/>
      <c r="F136" s="49"/>
      <c r="G136" s="8" t="s">
        <v>582</v>
      </c>
      <c r="H136" s="8" t="s">
        <v>19</v>
      </c>
      <c r="I136" s="7" t="s">
        <v>583</v>
      </c>
      <c r="J136" s="8" t="s">
        <v>21</v>
      </c>
      <c r="K136" s="8" t="s">
        <v>27</v>
      </c>
      <c r="L136" s="28"/>
      <c r="M136" s="42"/>
      <c r="N136" s="18">
        <v>361278.12</v>
      </c>
      <c r="O136" s="43"/>
    </row>
    <row r="137" spans="1:15" hidden="1" x14ac:dyDescent="0.25">
      <c r="A137" s="7" t="s">
        <v>975</v>
      </c>
      <c r="B137" s="7" t="s">
        <v>976</v>
      </c>
      <c r="C137" s="7" t="s">
        <v>977</v>
      </c>
      <c r="D137" s="7" t="s">
        <v>17</v>
      </c>
      <c r="E137" s="49"/>
      <c r="F137" s="49"/>
      <c r="G137" s="8" t="s">
        <v>582</v>
      </c>
      <c r="H137" s="8" t="s">
        <v>19</v>
      </c>
      <c r="I137" s="7" t="s">
        <v>583</v>
      </c>
      <c r="J137" s="8" t="s">
        <v>21</v>
      </c>
      <c r="K137" s="8" t="s">
        <v>27</v>
      </c>
      <c r="L137" s="28"/>
      <c r="M137" s="42"/>
      <c r="N137" s="18">
        <v>658784.14</v>
      </c>
      <c r="O137" s="43"/>
    </row>
    <row r="138" spans="1:15" hidden="1" x14ac:dyDescent="0.25">
      <c r="A138" s="7" t="s">
        <v>978</v>
      </c>
      <c r="B138" s="7" t="s">
        <v>979</v>
      </c>
      <c r="C138" s="7" t="s">
        <v>980</v>
      </c>
      <c r="D138" s="7" t="s">
        <v>17</v>
      </c>
      <c r="E138" s="49"/>
      <c r="F138" s="49"/>
      <c r="G138" s="8" t="s">
        <v>582</v>
      </c>
      <c r="H138" s="8" t="s">
        <v>19</v>
      </c>
      <c r="I138" s="7" t="s">
        <v>583</v>
      </c>
      <c r="J138" s="8" t="s">
        <v>21</v>
      </c>
      <c r="K138" s="8" t="s">
        <v>27</v>
      </c>
      <c r="L138" s="28"/>
      <c r="M138" s="42"/>
      <c r="N138" s="18">
        <v>54363.46</v>
      </c>
      <c r="O138" s="43"/>
    </row>
    <row r="139" spans="1:15" hidden="1" x14ac:dyDescent="0.25">
      <c r="A139" s="7" t="s">
        <v>981</v>
      </c>
      <c r="B139" s="7" t="s">
        <v>982</v>
      </c>
      <c r="C139" s="7" t="s">
        <v>983</v>
      </c>
      <c r="D139" s="7" t="s">
        <v>17</v>
      </c>
      <c r="E139" s="49"/>
      <c r="F139" s="49"/>
      <c r="G139" s="8" t="s">
        <v>582</v>
      </c>
      <c r="H139" s="8" t="s">
        <v>19</v>
      </c>
      <c r="I139" s="7" t="s">
        <v>583</v>
      </c>
      <c r="J139" s="8" t="s">
        <v>21</v>
      </c>
      <c r="K139" s="8" t="s">
        <v>27</v>
      </c>
      <c r="L139" s="28"/>
      <c r="M139" s="42"/>
      <c r="N139" s="18">
        <v>692088.67</v>
      </c>
      <c r="O139" s="43"/>
    </row>
    <row r="140" spans="1:15" hidden="1" x14ac:dyDescent="0.25">
      <c r="A140" s="7" t="s">
        <v>984</v>
      </c>
      <c r="B140" s="7" t="s">
        <v>985</v>
      </c>
      <c r="C140" s="7" t="s">
        <v>986</v>
      </c>
      <c r="D140" s="7" t="s">
        <v>17</v>
      </c>
      <c r="E140" s="49"/>
      <c r="F140" s="49"/>
      <c r="G140" s="8" t="s">
        <v>582</v>
      </c>
      <c r="H140" s="8" t="s">
        <v>19</v>
      </c>
      <c r="I140" s="7" t="s">
        <v>583</v>
      </c>
      <c r="J140" s="8" t="s">
        <v>21</v>
      </c>
      <c r="K140" s="8" t="s">
        <v>27</v>
      </c>
      <c r="L140" s="28"/>
      <c r="M140" s="42"/>
      <c r="N140" s="28">
        <v>94771.79</v>
      </c>
      <c r="O140" s="43"/>
    </row>
    <row r="141" spans="1:15" hidden="1" x14ac:dyDescent="0.25">
      <c r="A141" s="7" t="s">
        <v>987</v>
      </c>
      <c r="B141" s="7" t="s">
        <v>988</v>
      </c>
      <c r="C141" s="7" t="s">
        <v>989</v>
      </c>
      <c r="D141" s="7" t="s">
        <v>17</v>
      </c>
      <c r="E141" s="49"/>
      <c r="F141" s="49"/>
      <c r="G141" s="8" t="s">
        <v>582</v>
      </c>
      <c r="H141" s="8" t="s">
        <v>19</v>
      </c>
      <c r="I141" s="7" t="s">
        <v>583</v>
      </c>
      <c r="J141" s="8" t="s">
        <v>21</v>
      </c>
      <c r="K141" s="8" t="s">
        <v>27</v>
      </c>
      <c r="L141" s="28"/>
      <c r="M141" s="42"/>
      <c r="N141" s="28">
        <v>394158.28</v>
      </c>
      <c r="O141" s="42"/>
    </row>
    <row r="142" spans="1:15" hidden="1" x14ac:dyDescent="0.25">
      <c r="A142" s="7" t="s">
        <v>990</v>
      </c>
      <c r="B142" s="7" t="s">
        <v>991</v>
      </c>
      <c r="C142" s="7" t="s">
        <v>992</v>
      </c>
      <c r="D142" s="7" t="s">
        <v>17</v>
      </c>
      <c r="E142" s="49"/>
      <c r="F142" s="49"/>
      <c r="G142" s="8" t="s">
        <v>582</v>
      </c>
      <c r="H142" s="8" t="s">
        <v>19</v>
      </c>
      <c r="I142" s="7" t="s">
        <v>583</v>
      </c>
      <c r="J142" s="8" t="s">
        <v>21</v>
      </c>
      <c r="K142" s="8" t="s">
        <v>27</v>
      </c>
      <c r="L142" s="28"/>
      <c r="M142" s="42"/>
      <c r="N142" s="28">
        <v>419921.65</v>
      </c>
      <c r="O142" s="42"/>
    </row>
    <row r="143" spans="1:15" hidden="1" x14ac:dyDescent="0.25">
      <c r="A143" s="7" t="s">
        <v>993</v>
      </c>
      <c r="B143" s="7" t="s">
        <v>994</v>
      </c>
      <c r="C143" s="7" t="s">
        <v>995</v>
      </c>
      <c r="D143" s="7" t="s">
        <v>17</v>
      </c>
      <c r="E143" s="49"/>
      <c r="F143" s="49"/>
      <c r="G143" s="8" t="s">
        <v>582</v>
      </c>
      <c r="H143" s="8" t="s">
        <v>19</v>
      </c>
      <c r="I143" s="7" t="s">
        <v>583</v>
      </c>
      <c r="J143" s="8" t="s">
        <v>21</v>
      </c>
      <c r="K143" s="8" t="s">
        <v>27</v>
      </c>
      <c r="L143" s="28"/>
      <c r="M143" s="42"/>
      <c r="N143" s="28">
        <v>183496.8</v>
      </c>
      <c r="O143" s="43"/>
    </row>
    <row r="144" spans="1:15" hidden="1" x14ac:dyDescent="0.25">
      <c r="A144" s="7" t="s">
        <v>996</v>
      </c>
      <c r="B144" s="7" t="s">
        <v>997</v>
      </c>
      <c r="C144" s="7" t="s">
        <v>998</v>
      </c>
      <c r="D144" s="7" t="s">
        <v>17</v>
      </c>
      <c r="E144" s="49"/>
      <c r="F144" s="49"/>
      <c r="G144" s="8" t="s">
        <v>582</v>
      </c>
      <c r="H144" s="8" t="s">
        <v>19</v>
      </c>
      <c r="I144" s="7" t="s">
        <v>583</v>
      </c>
      <c r="J144" s="8" t="s">
        <v>21</v>
      </c>
      <c r="K144" s="8" t="s">
        <v>27</v>
      </c>
      <c r="L144" s="28"/>
      <c r="M144" s="42"/>
      <c r="N144" s="28">
        <v>175358.31</v>
      </c>
      <c r="O144" s="43"/>
    </row>
    <row r="145" spans="1:15" hidden="1" x14ac:dyDescent="0.25">
      <c r="A145" s="7" t="s">
        <v>999</v>
      </c>
      <c r="B145" s="7" t="s">
        <v>1000</v>
      </c>
      <c r="C145" s="7" t="s">
        <v>1001</v>
      </c>
      <c r="D145" s="7" t="s">
        <v>17</v>
      </c>
      <c r="E145" s="49"/>
      <c r="F145" s="49"/>
      <c r="G145" s="8" t="s">
        <v>582</v>
      </c>
      <c r="H145" s="8" t="s">
        <v>19</v>
      </c>
      <c r="I145" s="7" t="s">
        <v>583</v>
      </c>
      <c r="J145" s="8" t="s">
        <v>21</v>
      </c>
      <c r="K145" s="8" t="s">
        <v>27</v>
      </c>
      <c r="L145" s="28"/>
      <c r="M145" s="42"/>
      <c r="N145" s="28">
        <v>86454.93</v>
      </c>
      <c r="O145" s="43"/>
    </row>
    <row r="146" spans="1:15" hidden="1" x14ac:dyDescent="0.25">
      <c r="A146" s="7" t="s">
        <v>1002</v>
      </c>
      <c r="B146" s="7" t="s">
        <v>1003</v>
      </c>
      <c r="C146" s="7" t="s">
        <v>1004</v>
      </c>
      <c r="D146" s="7" t="s">
        <v>17</v>
      </c>
      <c r="E146" s="49"/>
      <c r="F146" s="49"/>
      <c r="G146" s="8" t="s">
        <v>582</v>
      </c>
      <c r="H146" s="8" t="s">
        <v>19</v>
      </c>
      <c r="I146" s="7" t="s">
        <v>583</v>
      </c>
      <c r="J146" s="8" t="s">
        <v>21</v>
      </c>
      <c r="K146" s="8" t="s">
        <v>27</v>
      </c>
      <c r="L146" s="28"/>
      <c r="M146" s="39"/>
      <c r="N146" s="28">
        <v>29762.89</v>
      </c>
      <c r="O146" s="43"/>
    </row>
    <row r="147" spans="1:15" hidden="1" x14ac:dyDescent="0.25">
      <c r="A147" s="7" t="s">
        <v>1005</v>
      </c>
      <c r="B147" s="7" t="s">
        <v>1006</v>
      </c>
      <c r="C147" s="7" t="s">
        <v>1007</v>
      </c>
      <c r="D147" s="7" t="s">
        <v>17</v>
      </c>
      <c r="E147" s="49"/>
      <c r="F147" s="49"/>
      <c r="G147" s="8" t="s">
        <v>582</v>
      </c>
      <c r="H147" s="8" t="s">
        <v>19</v>
      </c>
      <c r="I147" s="7" t="s">
        <v>583</v>
      </c>
      <c r="J147" s="8" t="s">
        <v>21</v>
      </c>
      <c r="K147" s="8" t="s">
        <v>27</v>
      </c>
      <c r="L147" s="28"/>
      <c r="M147" s="42"/>
      <c r="N147" s="28">
        <v>985610.35</v>
      </c>
      <c r="O147" s="42"/>
    </row>
    <row r="148" spans="1:15" hidden="1" x14ac:dyDescent="0.25">
      <c r="A148" s="7" t="s">
        <v>1008</v>
      </c>
      <c r="B148" s="7" t="s">
        <v>1009</v>
      </c>
      <c r="C148" s="7" t="s">
        <v>1010</v>
      </c>
      <c r="D148" s="7" t="s">
        <v>17</v>
      </c>
      <c r="E148" s="49"/>
      <c r="F148" s="49"/>
      <c r="G148" s="8" t="s">
        <v>582</v>
      </c>
      <c r="H148" s="8" t="s">
        <v>19</v>
      </c>
      <c r="I148" s="7" t="s">
        <v>583</v>
      </c>
      <c r="J148" s="8" t="s">
        <v>21</v>
      </c>
      <c r="K148" s="8" t="s">
        <v>27</v>
      </c>
      <c r="L148" s="28"/>
      <c r="M148" s="42"/>
      <c r="N148" s="28">
        <v>221973.22</v>
      </c>
      <c r="O148" s="43"/>
    </row>
    <row r="149" spans="1:15" hidden="1" x14ac:dyDescent="0.25">
      <c r="A149" s="7" t="s">
        <v>1011</v>
      </c>
      <c r="B149" s="7" t="s">
        <v>1012</v>
      </c>
      <c r="C149" s="7" t="s">
        <v>1013</v>
      </c>
      <c r="D149" s="7" t="s">
        <v>17</v>
      </c>
      <c r="E149" s="49"/>
      <c r="F149" s="49"/>
      <c r="G149" s="8" t="s">
        <v>582</v>
      </c>
      <c r="H149" s="8" t="s">
        <v>19</v>
      </c>
      <c r="I149" s="7" t="s">
        <v>583</v>
      </c>
      <c r="J149" s="8" t="s">
        <v>21</v>
      </c>
      <c r="K149" s="8" t="s">
        <v>27</v>
      </c>
      <c r="L149" s="28"/>
      <c r="M149" s="42"/>
      <c r="N149" s="18">
        <v>113621</v>
      </c>
      <c r="O149" s="43"/>
    </row>
    <row r="150" spans="1:15" hidden="1" x14ac:dyDescent="0.25">
      <c r="A150" s="7" t="s">
        <v>1014</v>
      </c>
      <c r="B150" s="7" t="s">
        <v>1015</v>
      </c>
      <c r="C150" s="7" t="s">
        <v>1016</v>
      </c>
      <c r="D150" s="7" t="s">
        <v>17</v>
      </c>
      <c r="E150" s="49"/>
      <c r="F150" s="49"/>
      <c r="G150" s="8" t="s">
        <v>582</v>
      </c>
      <c r="H150" s="8" t="s">
        <v>19</v>
      </c>
      <c r="I150" s="7" t="s">
        <v>583</v>
      </c>
      <c r="J150" s="8" t="s">
        <v>21</v>
      </c>
      <c r="K150" s="8" t="s">
        <v>27</v>
      </c>
      <c r="L150" s="28"/>
      <c r="M150" s="42"/>
      <c r="N150" s="18">
        <v>1147382.95</v>
      </c>
      <c r="O150" s="43"/>
    </row>
    <row r="151" spans="1:15" hidden="1" x14ac:dyDescent="0.25">
      <c r="A151" s="7" t="s">
        <v>1017</v>
      </c>
      <c r="B151" s="7" t="s">
        <v>1018</v>
      </c>
      <c r="C151" s="7" t="s">
        <v>1019</v>
      </c>
      <c r="D151" s="7" t="s">
        <v>17</v>
      </c>
      <c r="E151" s="49"/>
      <c r="F151" s="49"/>
      <c r="G151" s="8" t="s">
        <v>582</v>
      </c>
      <c r="H151" s="8" t="s">
        <v>19</v>
      </c>
      <c r="I151" s="7" t="s">
        <v>583</v>
      </c>
      <c r="J151" s="8" t="s">
        <v>21</v>
      </c>
      <c r="K151" s="8" t="s">
        <v>27</v>
      </c>
      <c r="L151" s="28"/>
      <c r="M151" s="42"/>
      <c r="N151" s="18">
        <v>82633</v>
      </c>
      <c r="O151" s="43"/>
    </row>
    <row r="152" spans="1:15" hidden="1" x14ac:dyDescent="0.25">
      <c r="A152" s="7" t="s">
        <v>1020</v>
      </c>
      <c r="B152" s="7" t="s">
        <v>1021</v>
      </c>
      <c r="C152" s="7" t="s">
        <v>1022</v>
      </c>
      <c r="D152" s="7" t="s">
        <v>17</v>
      </c>
      <c r="E152" s="49"/>
      <c r="F152" s="49"/>
      <c r="G152" s="8" t="s">
        <v>582</v>
      </c>
      <c r="H152" s="8" t="s">
        <v>19</v>
      </c>
      <c r="I152" s="7" t="s">
        <v>583</v>
      </c>
      <c r="J152" s="8" t="s">
        <v>21</v>
      </c>
      <c r="K152" s="8" t="s">
        <v>27</v>
      </c>
      <c r="L152" s="28"/>
      <c r="M152" s="42"/>
      <c r="N152" s="18">
        <v>180760</v>
      </c>
      <c r="O152" s="43"/>
    </row>
    <row r="153" spans="1:15" hidden="1" x14ac:dyDescent="0.25">
      <c r="A153" s="7" t="s">
        <v>1023</v>
      </c>
      <c r="B153" s="7" t="s">
        <v>1024</v>
      </c>
      <c r="C153" s="7" t="s">
        <v>1025</v>
      </c>
      <c r="D153" s="7" t="s">
        <v>17</v>
      </c>
      <c r="E153" s="49"/>
      <c r="F153" s="49"/>
      <c r="G153" s="8" t="s">
        <v>582</v>
      </c>
      <c r="H153" s="8" t="s">
        <v>19</v>
      </c>
      <c r="I153" s="7" t="s">
        <v>583</v>
      </c>
      <c r="J153" s="8" t="s">
        <v>21</v>
      </c>
      <c r="K153" s="8" t="s">
        <v>27</v>
      </c>
      <c r="L153" s="28"/>
      <c r="M153" s="42"/>
      <c r="N153" s="18">
        <v>103291</v>
      </c>
      <c r="O153" s="43"/>
    </row>
    <row r="154" spans="1:15" hidden="1" x14ac:dyDescent="0.25">
      <c r="A154" s="7" t="s">
        <v>1026</v>
      </c>
      <c r="B154" s="7" t="s">
        <v>1027</v>
      </c>
      <c r="C154" s="7" t="s">
        <v>1028</v>
      </c>
      <c r="D154" s="7" t="s">
        <v>17</v>
      </c>
      <c r="E154" s="49"/>
      <c r="F154" s="49"/>
      <c r="G154" s="8" t="s">
        <v>582</v>
      </c>
      <c r="H154" s="8" t="s">
        <v>19</v>
      </c>
      <c r="I154" s="7" t="s">
        <v>583</v>
      </c>
      <c r="J154" s="8" t="s">
        <v>21</v>
      </c>
      <c r="K154" s="8" t="s">
        <v>27</v>
      </c>
      <c r="L154" s="28"/>
      <c r="M154" s="42"/>
      <c r="N154" s="18">
        <v>92962</v>
      </c>
      <c r="O154" s="43"/>
    </row>
    <row r="155" spans="1:15" hidden="1" x14ac:dyDescent="0.25">
      <c r="A155" s="7" t="s">
        <v>1029</v>
      </c>
      <c r="B155" s="7" t="s">
        <v>1030</v>
      </c>
      <c r="C155" s="7" t="s">
        <v>1031</v>
      </c>
      <c r="D155" s="7" t="s">
        <v>17</v>
      </c>
      <c r="E155" s="49"/>
      <c r="F155" s="49"/>
      <c r="G155" s="8" t="s">
        <v>582</v>
      </c>
      <c r="H155" s="8" t="s">
        <v>19</v>
      </c>
      <c r="I155" s="7" t="s">
        <v>583</v>
      </c>
      <c r="J155" s="8" t="s">
        <v>21</v>
      </c>
      <c r="K155" s="8" t="s">
        <v>27</v>
      </c>
      <c r="L155" s="28"/>
      <c r="M155" s="42"/>
      <c r="N155" s="18">
        <v>317361.13</v>
      </c>
      <c r="O155" s="43"/>
    </row>
    <row r="156" spans="1:15" hidden="1" x14ac:dyDescent="0.25">
      <c r="A156" s="7" t="s">
        <v>1032</v>
      </c>
      <c r="B156" s="7" t="s">
        <v>1033</v>
      </c>
      <c r="C156" s="7" t="s">
        <v>1034</v>
      </c>
      <c r="D156" s="7" t="s">
        <v>17</v>
      </c>
      <c r="E156" s="49"/>
      <c r="F156" s="49"/>
      <c r="G156" s="8" t="s">
        <v>582</v>
      </c>
      <c r="H156" s="8" t="s">
        <v>19</v>
      </c>
      <c r="I156" s="7" t="s">
        <v>583</v>
      </c>
      <c r="J156" s="8" t="s">
        <v>21</v>
      </c>
      <c r="K156" s="8" t="s">
        <v>27</v>
      </c>
      <c r="L156" s="28"/>
      <c r="M156" s="42"/>
      <c r="N156" s="18">
        <v>484317.51</v>
      </c>
      <c r="O156" s="43"/>
    </row>
    <row r="157" spans="1:15" hidden="1" x14ac:dyDescent="0.25">
      <c r="A157" s="7" t="s">
        <v>1035</v>
      </c>
      <c r="B157" s="7" t="s">
        <v>1036</v>
      </c>
      <c r="C157" s="7" t="s">
        <v>1037</v>
      </c>
      <c r="D157" s="7" t="s">
        <v>17</v>
      </c>
      <c r="E157" s="49"/>
      <c r="F157" s="49"/>
      <c r="G157" s="8" t="s">
        <v>582</v>
      </c>
      <c r="H157" s="8" t="s">
        <v>19</v>
      </c>
      <c r="I157" s="7" t="s">
        <v>583</v>
      </c>
      <c r="J157" s="8" t="s">
        <v>21</v>
      </c>
      <c r="K157" s="8" t="s">
        <v>27</v>
      </c>
      <c r="L157" s="28"/>
      <c r="M157" s="42"/>
      <c r="N157" s="18">
        <v>339284.27</v>
      </c>
      <c r="O157" s="43"/>
    </row>
    <row r="158" spans="1:15" hidden="1" x14ac:dyDescent="0.25">
      <c r="A158" s="7" t="s">
        <v>1038</v>
      </c>
      <c r="B158" s="7" t="s">
        <v>1039</v>
      </c>
      <c r="C158" s="7" t="s">
        <v>1040</v>
      </c>
      <c r="D158" s="7" t="s">
        <v>17</v>
      </c>
      <c r="E158" s="49"/>
      <c r="F158" s="49"/>
      <c r="G158" s="8" t="s">
        <v>582</v>
      </c>
      <c r="H158" s="8" t="s">
        <v>19</v>
      </c>
      <c r="I158" s="7" t="s">
        <v>583</v>
      </c>
      <c r="J158" s="8" t="s">
        <v>21</v>
      </c>
      <c r="K158" s="8" t="s">
        <v>27</v>
      </c>
      <c r="L158" s="28"/>
      <c r="M158" s="42"/>
      <c r="N158" s="18">
        <v>129145.17</v>
      </c>
      <c r="O158" s="43"/>
    </row>
    <row r="159" spans="1:15" hidden="1" x14ac:dyDescent="0.25">
      <c r="A159" s="7" t="s">
        <v>1041</v>
      </c>
      <c r="B159" s="7" t="s">
        <v>1042</v>
      </c>
      <c r="C159" s="7" t="s">
        <v>1043</v>
      </c>
      <c r="D159" s="7" t="s">
        <v>17</v>
      </c>
      <c r="E159" s="49"/>
      <c r="F159" s="49"/>
      <c r="G159" s="8" t="s">
        <v>582</v>
      </c>
      <c r="H159" s="8" t="s">
        <v>19</v>
      </c>
      <c r="I159" s="7" t="s">
        <v>583</v>
      </c>
      <c r="J159" s="8" t="s">
        <v>21</v>
      </c>
      <c r="K159" s="8" t="s">
        <v>27</v>
      </c>
      <c r="L159" s="28"/>
      <c r="M159" s="42"/>
      <c r="N159" s="18">
        <v>70348.08</v>
      </c>
      <c r="O159" s="43"/>
    </row>
    <row r="160" spans="1:15" hidden="1" x14ac:dyDescent="0.25">
      <c r="A160" s="7" t="s">
        <v>1044</v>
      </c>
      <c r="B160" s="7" t="s">
        <v>1045</v>
      </c>
      <c r="C160" s="7" t="s">
        <v>1046</v>
      </c>
      <c r="D160" s="7" t="s">
        <v>17</v>
      </c>
      <c r="E160" s="49"/>
      <c r="F160" s="49"/>
      <c r="G160" s="8" t="s">
        <v>582</v>
      </c>
      <c r="H160" s="8" t="s">
        <v>19</v>
      </c>
      <c r="I160" s="7" t="s">
        <v>583</v>
      </c>
      <c r="J160" s="8" t="s">
        <v>21</v>
      </c>
      <c r="K160" s="8" t="s">
        <v>27</v>
      </c>
      <c r="L160" s="28"/>
      <c r="M160" s="42"/>
      <c r="N160" s="18">
        <v>197420.55</v>
      </c>
      <c r="O160" s="43"/>
    </row>
    <row r="161" spans="1:15" hidden="1" x14ac:dyDescent="0.25">
      <c r="A161" s="7" t="s">
        <v>1047</v>
      </c>
      <c r="B161" s="7" t="s">
        <v>1048</v>
      </c>
      <c r="C161" s="7" t="s">
        <v>1049</v>
      </c>
      <c r="D161" s="7" t="s">
        <v>17</v>
      </c>
      <c r="E161" s="49"/>
      <c r="F161" s="49"/>
      <c r="G161" s="8" t="s">
        <v>582</v>
      </c>
      <c r="H161" s="8" t="s">
        <v>19</v>
      </c>
      <c r="I161" s="7" t="s">
        <v>583</v>
      </c>
      <c r="J161" s="8" t="s">
        <v>21</v>
      </c>
      <c r="K161" s="8" t="s">
        <v>27</v>
      </c>
      <c r="L161" s="28"/>
      <c r="M161" s="42"/>
      <c r="N161" s="18">
        <v>85308.3</v>
      </c>
      <c r="O161" s="43"/>
    </row>
    <row r="162" spans="1:15" hidden="1" x14ac:dyDescent="0.25">
      <c r="A162" s="7" t="s">
        <v>1050</v>
      </c>
      <c r="B162" s="7" t="s">
        <v>1051</v>
      </c>
      <c r="C162" s="7" t="s">
        <v>1052</v>
      </c>
      <c r="D162" s="7" t="s">
        <v>17</v>
      </c>
      <c r="E162" s="49"/>
      <c r="F162" s="49"/>
      <c r="G162" s="8" t="s">
        <v>582</v>
      </c>
      <c r="H162" s="8" t="s">
        <v>19</v>
      </c>
      <c r="I162" s="7" t="s">
        <v>583</v>
      </c>
      <c r="J162" s="8" t="s">
        <v>21</v>
      </c>
      <c r="K162" s="8" t="s">
        <v>27</v>
      </c>
      <c r="L162" s="28"/>
      <c r="M162" s="42"/>
      <c r="N162" s="18">
        <v>424191.88</v>
      </c>
      <c r="O162" s="43"/>
    </row>
    <row r="163" spans="1:15" hidden="1" x14ac:dyDescent="0.25">
      <c r="A163" s="7" t="s">
        <v>1053</v>
      </c>
      <c r="B163" s="7" t="s">
        <v>1054</v>
      </c>
      <c r="C163" s="7" t="s">
        <v>1055</v>
      </c>
      <c r="D163" s="7" t="s">
        <v>17</v>
      </c>
      <c r="E163" s="49"/>
      <c r="F163" s="49"/>
      <c r="G163" s="8" t="s">
        <v>582</v>
      </c>
      <c r="H163" s="8" t="s">
        <v>19</v>
      </c>
      <c r="I163" s="7" t="s">
        <v>583</v>
      </c>
      <c r="J163" s="8" t="s">
        <v>21</v>
      </c>
      <c r="K163" s="8" t="s">
        <v>27</v>
      </c>
      <c r="L163" s="28"/>
      <c r="M163" s="42"/>
      <c r="N163" s="18">
        <v>1099950.77</v>
      </c>
      <c r="O163" s="43"/>
    </row>
    <row r="164" spans="1:15" hidden="1" x14ac:dyDescent="0.25">
      <c r="A164" s="7" t="s">
        <v>1056</v>
      </c>
      <c r="B164" s="7" t="s">
        <v>1057</v>
      </c>
      <c r="C164" s="7" t="s">
        <v>1058</v>
      </c>
      <c r="D164" s="7" t="s">
        <v>17</v>
      </c>
      <c r="E164" s="49"/>
      <c r="F164" s="49"/>
      <c r="G164" s="8" t="s">
        <v>582</v>
      </c>
      <c r="H164" s="8" t="s">
        <v>19</v>
      </c>
      <c r="I164" s="7" t="s">
        <v>583</v>
      </c>
      <c r="J164" s="8" t="s">
        <v>21</v>
      </c>
      <c r="K164" s="8" t="s">
        <v>27</v>
      </c>
      <c r="L164" s="28"/>
      <c r="M164" s="42"/>
      <c r="N164" s="18">
        <v>711726.21</v>
      </c>
      <c r="O164" s="43"/>
    </row>
    <row r="165" spans="1:15" hidden="1" x14ac:dyDescent="0.25">
      <c r="A165" s="7" t="s">
        <v>1059</v>
      </c>
      <c r="B165" s="7" t="s">
        <v>1060</v>
      </c>
      <c r="C165" s="7" t="s">
        <v>1061</v>
      </c>
      <c r="D165" s="7" t="s">
        <v>17</v>
      </c>
      <c r="E165" s="49"/>
      <c r="F165" s="49"/>
      <c r="G165" s="8" t="s">
        <v>582</v>
      </c>
      <c r="H165" s="8" t="s">
        <v>19</v>
      </c>
      <c r="I165" s="7" t="s">
        <v>583</v>
      </c>
      <c r="J165" s="8" t="s">
        <v>21</v>
      </c>
      <c r="K165" s="8" t="s">
        <v>27</v>
      </c>
      <c r="L165" s="28"/>
      <c r="M165" s="42"/>
      <c r="N165" s="18">
        <v>339247.71</v>
      </c>
      <c r="O165" s="43"/>
    </row>
    <row r="166" spans="1:15" hidden="1" x14ac:dyDescent="0.25">
      <c r="A166" s="7" t="s">
        <v>1062</v>
      </c>
      <c r="B166" s="7" t="s">
        <v>1063</v>
      </c>
      <c r="C166" s="7" t="s">
        <v>1064</v>
      </c>
      <c r="D166" s="7" t="s">
        <v>17</v>
      </c>
      <c r="E166" s="49"/>
      <c r="F166" s="49"/>
      <c r="G166" s="8" t="s">
        <v>582</v>
      </c>
      <c r="H166" s="8" t="s">
        <v>19</v>
      </c>
      <c r="I166" s="7" t="s">
        <v>583</v>
      </c>
      <c r="J166" s="8" t="s">
        <v>21</v>
      </c>
      <c r="K166" s="8" t="s">
        <v>27</v>
      </c>
      <c r="L166" s="28"/>
      <c r="M166" s="42"/>
      <c r="N166" s="18">
        <v>523435.28</v>
      </c>
      <c r="O166" s="43"/>
    </row>
    <row r="167" spans="1:15" hidden="1" x14ac:dyDescent="0.25">
      <c r="A167" s="7" t="s">
        <v>1065</v>
      </c>
      <c r="B167" s="7" t="s">
        <v>1066</v>
      </c>
      <c r="C167" s="7" t="s">
        <v>1067</v>
      </c>
      <c r="D167" s="7" t="s">
        <v>17</v>
      </c>
      <c r="E167" s="49"/>
      <c r="F167" s="49"/>
      <c r="G167" s="8" t="s">
        <v>582</v>
      </c>
      <c r="H167" s="8" t="s">
        <v>19</v>
      </c>
      <c r="I167" s="7" t="s">
        <v>583</v>
      </c>
      <c r="J167" s="8" t="s">
        <v>21</v>
      </c>
      <c r="K167" s="8" t="s">
        <v>27</v>
      </c>
      <c r="L167" s="28"/>
      <c r="M167" s="42"/>
      <c r="N167" s="18">
        <v>303623.2</v>
      </c>
      <c r="O167" s="43"/>
    </row>
    <row r="168" spans="1:15" hidden="1" x14ac:dyDescent="0.25">
      <c r="A168" s="7" t="s">
        <v>1068</v>
      </c>
      <c r="B168" s="7" t="s">
        <v>1069</v>
      </c>
      <c r="C168" s="7" t="s">
        <v>1070</v>
      </c>
      <c r="D168" s="7" t="s">
        <v>17</v>
      </c>
      <c r="E168" s="49"/>
      <c r="F168" s="49"/>
      <c r="G168" s="8" t="s">
        <v>582</v>
      </c>
      <c r="H168" s="8" t="s">
        <v>19</v>
      </c>
      <c r="I168" s="7" t="s">
        <v>583</v>
      </c>
      <c r="J168" s="8" t="s">
        <v>21</v>
      </c>
      <c r="K168" s="8" t="s">
        <v>27</v>
      </c>
      <c r="L168" s="28"/>
      <c r="M168" s="42"/>
      <c r="N168" s="18">
        <v>92962.240000000005</v>
      </c>
      <c r="O168" s="43"/>
    </row>
    <row r="169" spans="1:15" hidden="1" x14ac:dyDescent="0.25">
      <c r="A169" s="7" t="s">
        <v>1071</v>
      </c>
      <c r="B169" s="7" t="s">
        <v>1072</v>
      </c>
      <c r="C169" s="7" t="s">
        <v>1073</v>
      </c>
      <c r="D169" s="7" t="s">
        <v>17</v>
      </c>
      <c r="E169" s="49"/>
      <c r="F169" s="49"/>
      <c r="G169" s="8" t="s">
        <v>582</v>
      </c>
      <c r="H169" s="8" t="s">
        <v>19</v>
      </c>
      <c r="I169" s="7" t="s">
        <v>583</v>
      </c>
      <c r="J169" s="8" t="s">
        <v>21</v>
      </c>
      <c r="K169" s="8" t="s">
        <v>27</v>
      </c>
      <c r="L169" s="28"/>
      <c r="M169" s="42"/>
      <c r="N169" s="18">
        <v>445171.33</v>
      </c>
      <c r="O169" s="43"/>
    </row>
    <row r="170" spans="1:15" hidden="1" x14ac:dyDescent="0.25">
      <c r="A170" s="7" t="s">
        <v>1074</v>
      </c>
      <c r="B170" s="7" t="s">
        <v>1075</v>
      </c>
      <c r="C170" s="7" t="s">
        <v>1076</v>
      </c>
      <c r="D170" s="7" t="s">
        <v>17</v>
      </c>
      <c r="E170" s="49"/>
      <c r="F170" s="49"/>
      <c r="G170" s="8" t="s">
        <v>582</v>
      </c>
      <c r="H170" s="8" t="s">
        <v>19</v>
      </c>
      <c r="I170" s="7" t="s">
        <v>583</v>
      </c>
      <c r="J170" s="8" t="s">
        <v>21</v>
      </c>
      <c r="K170" s="8" t="s">
        <v>27</v>
      </c>
      <c r="L170" s="28"/>
      <c r="M170" s="42"/>
      <c r="N170" s="18">
        <v>215073.65</v>
      </c>
      <c r="O170" s="43"/>
    </row>
    <row r="171" spans="1:15" hidden="1" x14ac:dyDescent="0.25">
      <c r="A171" s="7" t="s">
        <v>1077</v>
      </c>
      <c r="B171" s="7" t="s">
        <v>1078</v>
      </c>
      <c r="C171" s="7" t="s">
        <v>1079</v>
      </c>
      <c r="D171" s="7" t="s">
        <v>17</v>
      </c>
      <c r="E171" s="49"/>
      <c r="F171" s="49"/>
      <c r="G171" s="8" t="s">
        <v>582</v>
      </c>
      <c r="H171" s="8" t="s">
        <v>19</v>
      </c>
      <c r="I171" s="7" t="s">
        <v>583</v>
      </c>
      <c r="J171" s="8" t="s">
        <v>21</v>
      </c>
      <c r="K171" s="8" t="s">
        <v>27</v>
      </c>
      <c r="L171" s="28"/>
      <c r="M171" s="42"/>
      <c r="N171" s="18">
        <v>55777.35</v>
      </c>
      <c r="O171" s="43"/>
    </row>
    <row r="172" spans="1:15" hidden="1" x14ac:dyDescent="0.25">
      <c r="A172" s="7" t="s">
        <v>1080</v>
      </c>
      <c r="B172" s="7" t="s">
        <v>1081</v>
      </c>
      <c r="C172" s="7" t="s">
        <v>1082</v>
      </c>
      <c r="D172" s="7" t="s">
        <v>17</v>
      </c>
      <c r="E172" s="49"/>
      <c r="F172" s="49"/>
      <c r="G172" s="8" t="s">
        <v>582</v>
      </c>
      <c r="H172" s="8" t="s">
        <v>19</v>
      </c>
      <c r="I172" s="7" t="s">
        <v>583</v>
      </c>
      <c r="J172" s="8" t="s">
        <v>21</v>
      </c>
      <c r="K172" s="8" t="s">
        <v>27</v>
      </c>
      <c r="L172" s="28"/>
      <c r="M172" s="42"/>
      <c r="N172" s="18">
        <v>553875.21</v>
      </c>
      <c r="O172" s="43"/>
    </row>
    <row r="173" spans="1:15" hidden="1" x14ac:dyDescent="0.25">
      <c r="A173" s="7" t="s">
        <v>1083</v>
      </c>
      <c r="B173" s="7" t="s">
        <v>1084</v>
      </c>
      <c r="C173" s="7" t="s">
        <v>1085</v>
      </c>
      <c r="D173" s="7" t="s">
        <v>17</v>
      </c>
      <c r="E173" s="49"/>
      <c r="F173" s="49"/>
      <c r="G173" s="8" t="s">
        <v>582</v>
      </c>
      <c r="H173" s="8" t="s">
        <v>19</v>
      </c>
      <c r="I173" s="7" t="s">
        <v>583</v>
      </c>
      <c r="J173" s="8" t="s">
        <v>21</v>
      </c>
      <c r="K173" s="8" t="s">
        <v>27</v>
      </c>
      <c r="L173" s="28"/>
      <c r="M173" s="42"/>
      <c r="N173" s="18">
        <v>289649.5</v>
      </c>
      <c r="O173" s="43"/>
    </row>
    <row r="174" spans="1:15" hidden="1" x14ac:dyDescent="0.25">
      <c r="A174" s="7" t="s">
        <v>1086</v>
      </c>
      <c r="B174" s="7" t="s">
        <v>1087</v>
      </c>
      <c r="C174" s="7" t="s">
        <v>1088</v>
      </c>
      <c r="D174" s="7" t="s">
        <v>17</v>
      </c>
      <c r="E174" s="49"/>
      <c r="F174" s="49"/>
      <c r="G174" s="8" t="s">
        <v>582</v>
      </c>
      <c r="H174" s="8" t="s">
        <v>19</v>
      </c>
      <c r="I174" s="7" t="s">
        <v>583</v>
      </c>
      <c r="J174" s="8" t="s">
        <v>21</v>
      </c>
      <c r="K174" s="8" t="s">
        <v>27</v>
      </c>
      <c r="L174" s="28"/>
      <c r="M174" s="42"/>
      <c r="N174" s="18">
        <v>405268.63</v>
      </c>
      <c r="O174" s="43"/>
    </row>
    <row r="175" spans="1:15" hidden="1" x14ac:dyDescent="0.25">
      <c r="A175" s="7" t="s">
        <v>1089</v>
      </c>
      <c r="B175" s="7" t="s">
        <v>1090</v>
      </c>
      <c r="C175" s="7" t="s">
        <v>1091</v>
      </c>
      <c r="D175" s="7" t="s">
        <v>17</v>
      </c>
      <c r="E175" s="49"/>
      <c r="F175" s="49"/>
      <c r="G175" s="8" t="s">
        <v>582</v>
      </c>
      <c r="H175" s="8" t="s">
        <v>19</v>
      </c>
      <c r="I175" s="7" t="s">
        <v>583</v>
      </c>
      <c r="J175" s="8" t="s">
        <v>21</v>
      </c>
      <c r="K175" s="8" t="s">
        <v>27</v>
      </c>
      <c r="L175" s="28"/>
      <c r="M175" s="42"/>
      <c r="N175" s="18">
        <v>266614.42</v>
      </c>
      <c r="O175" s="43"/>
    </row>
    <row r="176" spans="1:15" hidden="1" x14ac:dyDescent="0.25">
      <c r="A176" s="7" t="s">
        <v>1092</v>
      </c>
      <c r="B176" s="7" t="s">
        <v>1093</v>
      </c>
      <c r="C176" s="7" t="s">
        <v>1094</v>
      </c>
      <c r="D176" s="7" t="s">
        <v>17</v>
      </c>
      <c r="E176" s="49"/>
      <c r="F176" s="49"/>
      <c r="G176" s="8" t="s">
        <v>582</v>
      </c>
      <c r="H176" s="8" t="s">
        <v>19</v>
      </c>
      <c r="I176" s="7" t="s">
        <v>583</v>
      </c>
      <c r="J176" s="8" t="s">
        <v>21</v>
      </c>
      <c r="K176" s="8" t="s">
        <v>27</v>
      </c>
      <c r="L176" s="28"/>
      <c r="M176" s="42"/>
      <c r="N176" s="18">
        <v>800037.78</v>
      </c>
      <c r="O176" s="43"/>
    </row>
    <row r="177" spans="1:15" hidden="1" x14ac:dyDescent="0.25">
      <c r="A177" s="7" t="s">
        <v>1095</v>
      </c>
      <c r="B177" s="7" t="s">
        <v>1096</v>
      </c>
      <c r="C177" s="7" t="s">
        <v>1097</v>
      </c>
      <c r="D177" s="7" t="s">
        <v>17</v>
      </c>
      <c r="E177" s="49"/>
      <c r="F177" s="49"/>
      <c r="G177" s="8" t="s">
        <v>582</v>
      </c>
      <c r="H177" s="8" t="s">
        <v>19</v>
      </c>
      <c r="I177" s="7" t="s">
        <v>583</v>
      </c>
      <c r="J177" s="8" t="s">
        <v>21</v>
      </c>
      <c r="K177" s="8" t="s">
        <v>27</v>
      </c>
      <c r="L177" s="28"/>
      <c r="M177" s="42"/>
      <c r="N177" s="18">
        <v>1125256.6599999999</v>
      </c>
      <c r="O177" s="43"/>
    </row>
    <row r="178" spans="1:15" hidden="1" x14ac:dyDescent="0.25">
      <c r="A178" s="7" t="s">
        <v>1098</v>
      </c>
      <c r="B178" s="7" t="s">
        <v>1099</v>
      </c>
      <c r="C178" s="7" t="s">
        <v>1100</v>
      </c>
      <c r="D178" s="7" t="s">
        <v>17</v>
      </c>
      <c r="E178" s="49"/>
      <c r="F178" s="49"/>
      <c r="G178" s="8" t="s">
        <v>582</v>
      </c>
      <c r="H178" s="8" t="s">
        <v>19</v>
      </c>
      <c r="I178" s="7" t="s">
        <v>583</v>
      </c>
      <c r="J178" s="8" t="s">
        <v>21</v>
      </c>
      <c r="K178" s="8" t="s">
        <v>27</v>
      </c>
      <c r="L178" s="28"/>
      <c r="M178" s="42"/>
      <c r="N178" s="18">
        <v>234987.89</v>
      </c>
      <c r="O178" s="43"/>
    </row>
    <row r="179" spans="1:15" hidden="1" x14ac:dyDescent="0.25">
      <c r="A179" s="7" t="s">
        <v>1101</v>
      </c>
      <c r="B179" s="7" t="s">
        <v>1102</v>
      </c>
      <c r="C179" s="7" t="s">
        <v>1103</v>
      </c>
      <c r="D179" s="7" t="s">
        <v>17</v>
      </c>
      <c r="E179" s="49"/>
      <c r="F179" s="49"/>
      <c r="G179" s="8" t="s">
        <v>582</v>
      </c>
      <c r="H179" s="8" t="s">
        <v>19</v>
      </c>
      <c r="I179" s="7" t="s">
        <v>583</v>
      </c>
      <c r="J179" s="8" t="s">
        <v>21</v>
      </c>
      <c r="K179" s="8" t="s">
        <v>27</v>
      </c>
      <c r="L179" s="28"/>
      <c r="M179" s="42"/>
      <c r="N179" s="18">
        <v>204516.93</v>
      </c>
      <c r="O179" s="43"/>
    </row>
    <row r="180" spans="1:15" hidden="1" x14ac:dyDescent="0.25">
      <c r="A180" s="7" t="s">
        <v>1104</v>
      </c>
      <c r="B180" s="7" t="s">
        <v>1105</v>
      </c>
      <c r="C180" s="7" t="s">
        <v>1106</v>
      </c>
      <c r="D180" s="7" t="s">
        <v>17</v>
      </c>
      <c r="E180" s="49"/>
      <c r="F180" s="49"/>
      <c r="G180" s="8" t="s">
        <v>582</v>
      </c>
      <c r="H180" s="8" t="s">
        <v>19</v>
      </c>
      <c r="I180" s="7" t="s">
        <v>583</v>
      </c>
      <c r="J180" s="8" t="s">
        <v>21</v>
      </c>
      <c r="K180" s="8" t="s">
        <v>27</v>
      </c>
      <c r="L180" s="28"/>
      <c r="M180" s="42"/>
      <c r="N180" s="18">
        <v>455245.04</v>
      </c>
      <c r="O180" s="43"/>
    </row>
    <row r="181" spans="1:15" hidden="1" x14ac:dyDescent="0.25">
      <c r="A181" s="7" t="s">
        <v>1107</v>
      </c>
      <c r="B181" s="7" t="s">
        <v>1108</v>
      </c>
      <c r="C181" s="7" t="s">
        <v>1109</v>
      </c>
      <c r="D181" s="7" t="s">
        <v>17</v>
      </c>
      <c r="E181" s="49"/>
      <c r="F181" s="49"/>
      <c r="G181" s="8" t="s">
        <v>582</v>
      </c>
      <c r="H181" s="8" t="s">
        <v>19</v>
      </c>
      <c r="I181" s="7" t="s">
        <v>583</v>
      </c>
      <c r="J181" s="8" t="s">
        <v>21</v>
      </c>
      <c r="K181" s="8" t="s">
        <v>27</v>
      </c>
      <c r="L181" s="28"/>
      <c r="M181" s="42"/>
      <c r="N181" s="18">
        <v>985332.32</v>
      </c>
      <c r="O181" s="43"/>
    </row>
    <row r="182" spans="1:15" hidden="1" x14ac:dyDescent="0.25">
      <c r="A182" s="7" t="s">
        <v>1110</v>
      </c>
      <c r="B182" s="7" t="s">
        <v>1111</v>
      </c>
      <c r="C182" s="7" t="s">
        <v>1112</v>
      </c>
      <c r="D182" s="7" t="s">
        <v>17</v>
      </c>
      <c r="E182" s="49"/>
      <c r="F182" s="49"/>
      <c r="G182" s="8" t="s">
        <v>582</v>
      </c>
      <c r="H182" s="8" t="s">
        <v>19</v>
      </c>
      <c r="I182" s="7" t="s">
        <v>583</v>
      </c>
      <c r="J182" s="8" t="s">
        <v>21</v>
      </c>
      <c r="K182" s="8" t="s">
        <v>27</v>
      </c>
      <c r="L182" s="28"/>
      <c r="M182" s="42"/>
      <c r="N182" s="18">
        <v>704134.17</v>
      </c>
      <c r="O182" s="43"/>
    </row>
    <row r="183" spans="1:15" hidden="1" x14ac:dyDescent="0.25">
      <c r="A183" s="7" t="s">
        <v>1113</v>
      </c>
      <c r="B183" s="7" t="s">
        <v>1114</v>
      </c>
      <c r="C183" s="7" t="s">
        <v>1115</v>
      </c>
      <c r="D183" s="7" t="s">
        <v>17</v>
      </c>
      <c r="E183" s="49"/>
      <c r="F183" s="49"/>
      <c r="G183" s="8" t="s">
        <v>582</v>
      </c>
      <c r="H183" s="8" t="s">
        <v>19</v>
      </c>
      <c r="I183" s="7" t="s">
        <v>583</v>
      </c>
      <c r="J183" s="8" t="s">
        <v>21</v>
      </c>
      <c r="K183" s="8" t="s">
        <v>27</v>
      </c>
      <c r="L183" s="28"/>
      <c r="M183" s="42"/>
      <c r="N183" s="18">
        <v>543721.13</v>
      </c>
      <c r="O183" s="43"/>
    </row>
    <row r="184" spans="1:15" hidden="1" x14ac:dyDescent="0.25">
      <c r="A184" s="7" t="s">
        <v>1116</v>
      </c>
      <c r="B184" s="7" t="s">
        <v>1117</v>
      </c>
      <c r="C184" s="7" t="s">
        <v>1118</v>
      </c>
      <c r="D184" s="7" t="s">
        <v>17</v>
      </c>
      <c r="E184" s="49"/>
      <c r="F184" s="49"/>
      <c r="G184" s="8" t="s">
        <v>582</v>
      </c>
      <c r="H184" s="8" t="s">
        <v>19</v>
      </c>
      <c r="I184" s="7" t="s">
        <v>583</v>
      </c>
      <c r="J184" s="8" t="s">
        <v>21</v>
      </c>
      <c r="K184" s="8" t="s">
        <v>27</v>
      </c>
      <c r="L184" s="28"/>
      <c r="M184" s="42"/>
      <c r="N184" s="18">
        <v>310000</v>
      </c>
      <c r="O184" s="43"/>
    </row>
    <row r="185" spans="1:15" hidden="1" x14ac:dyDescent="0.25">
      <c r="A185" s="7" t="s">
        <v>1119</v>
      </c>
      <c r="B185" s="7" t="s">
        <v>1120</v>
      </c>
      <c r="C185" s="7" t="s">
        <v>1121</v>
      </c>
      <c r="D185" s="7" t="s">
        <v>17</v>
      </c>
      <c r="E185" s="49"/>
      <c r="F185" s="49"/>
      <c r="G185" s="8" t="s">
        <v>582</v>
      </c>
      <c r="H185" s="8" t="s">
        <v>19</v>
      </c>
      <c r="I185" s="7" t="s">
        <v>583</v>
      </c>
      <c r="J185" s="8" t="s">
        <v>21</v>
      </c>
      <c r="K185" s="8" t="s">
        <v>27</v>
      </c>
      <c r="L185" s="28"/>
      <c r="M185" s="42"/>
      <c r="N185" s="18">
        <v>116287.5</v>
      </c>
      <c r="O185" s="43"/>
    </row>
    <row r="186" spans="1:15" hidden="1" x14ac:dyDescent="0.25">
      <c r="A186" s="7" t="s">
        <v>1122</v>
      </c>
      <c r="B186" s="7" t="s">
        <v>1123</v>
      </c>
      <c r="C186" s="7" t="s">
        <v>1124</v>
      </c>
      <c r="D186" s="7" t="s">
        <v>17</v>
      </c>
      <c r="E186" s="49"/>
      <c r="F186" s="49"/>
      <c r="G186" s="8" t="s">
        <v>582</v>
      </c>
      <c r="H186" s="8" t="s">
        <v>19</v>
      </c>
      <c r="I186" s="7" t="s">
        <v>583</v>
      </c>
      <c r="J186" s="8" t="s">
        <v>21</v>
      </c>
      <c r="K186" s="8" t="s">
        <v>27</v>
      </c>
      <c r="L186" s="28"/>
      <c r="M186" s="42"/>
      <c r="N186" s="18">
        <v>402837</v>
      </c>
      <c r="O186" s="43"/>
    </row>
    <row r="187" spans="1:15" hidden="1" x14ac:dyDescent="0.25">
      <c r="A187" s="7" t="s">
        <v>1125</v>
      </c>
      <c r="B187" s="7" t="s">
        <v>1126</v>
      </c>
      <c r="C187" s="7" t="s">
        <v>1127</v>
      </c>
      <c r="D187" s="7" t="s">
        <v>17</v>
      </c>
      <c r="E187" s="49"/>
      <c r="F187" s="49"/>
      <c r="G187" s="8" t="s">
        <v>582</v>
      </c>
      <c r="H187" s="8" t="s">
        <v>19</v>
      </c>
      <c r="I187" s="7" t="s">
        <v>583</v>
      </c>
      <c r="J187" s="8" t="s">
        <v>21</v>
      </c>
      <c r="K187" s="8" t="s">
        <v>27</v>
      </c>
      <c r="L187" s="28"/>
      <c r="M187" s="42"/>
      <c r="N187" s="18">
        <v>124155.82</v>
      </c>
      <c r="O187" s="43"/>
    </row>
    <row r="188" spans="1:15" hidden="1" x14ac:dyDescent="0.25">
      <c r="A188" s="7" t="s">
        <v>1128</v>
      </c>
      <c r="B188" s="7" t="s">
        <v>1129</v>
      </c>
      <c r="C188" s="7" t="s">
        <v>1130</v>
      </c>
      <c r="D188" s="7" t="s">
        <v>17</v>
      </c>
      <c r="E188" s="49"/>
      <c r="F188" s="49"/>
      <c r="G188" s="8" t="s">
        <v>582</v>
      </c>
      <c r="H188" s="8" t="s">
        <v>19</v>
      </c>
      <c r="I188" s="7" t="s">
        <v>583</v>
      </c>
      <c r="J188" s="8" t="s">
        <v>21</v>
      </c>
      <c r="K188" s="8" t="s">
        <v>27</v>
      </c>
      <c r="L188" s="28"/>
      <c r="M188" s="42"/>
      <c r="N188" s="18">
        <v>1031042.9</v>
      </c>
      <c r="O188" s="43"/>
    </row>
    <row r="189" spans="1:15" hidden="1" x14ac:dyDescent="0.25">
      <c r="A189" s="7" t="s">
        <v>1131</v>
      </c>
      <c r="B189" s="7" t="s">
        <v>1132</v>
      </c>
      <c r="C189" s="7" t="s">
        <v>1133</v>
      </c>
      <c r="D189" s="7" t="s">
        <v>17</v>
      </c>
      <c r="E189" s="49"/>
      <c r="F189" s="49"/>
      <c r="G189" s="8" t="s">
        <v>582</v>
      </c>
      <c r="H189" s="8" t="s">
        <v>19</v>
      </c>
      <c r="I189" s="7" t="s">
        <v>583</v>
      </c>
      <c r="J189" s="8" t="s">
        <v>21</v>
      </c>
      <c r="K189" s="8" t="s">
        <v>27</v>
      </c>
      <c r="L189" s="28"/>
      <c r="M189" s="42"/>
      <c r="N189" s="18">
        <v>1140486.06</v>
      </c>
      <c r="O189" s="43"/>
    </row>
    <row r="190" spans="1:15" hidden="1" x14ac:dyDescent="0.25">
      <c r="A190" s="7" t="s">
        <v>1134</v>
      </c>
      <c r="B190" s="7" t="s">
        <v>1135</v>
      </c>
      <c r="C190" s="7" t="s">
        <v>1136</v>
      </c>
      <c r="D190" s="7" t="s">
        <v>17</v>
      </c>
      <c r="E190" s="49"/>
      <c r="F190" s="49"/>
      <c r="G190" s="8" t="s">
        <v>582</v>
      </c>
      <c r="H190" s="8" t="s">
        <v>19</v>
      </c>
      <c r="I190" s="7" t="s">
        <v>583</v>
      </c>
      <c r="J190" s="8" t="s">
        <v>21</v>
      </c>
      <c r="K190" s="8" t="s">
        <v>22</v>
      </c>
      <c r="L190" s="28"/>
      <c r="M190" s="42"/>
      <c r="N190" s="18">
        <v>641495.18999999994</v>
      </c>
      <c r="O190" s="43"/>
    </row>
    <row r="191" spans="1:15" hidden="1" x14ac:dyDescent="0.25">
      <c r="A191" s="7" t="s">
        <v>1137</v>
      </c>
      <c r="B191" s="7" t="s">
        <v>1138</v>
      </c>
      <c r="C191" s="7" t="s">
        <v>1139</v>
      </c>
      <c r="D191" s="7" t="s">
        <v>17</v>
      </c>
      <c r="E191" s="49"/>
      <c r="F191" s="49"/>
      <c r="G191" s="8" t="s">
        <v>582</v>
      </c>
      <c r="H191" s="8" t="s">
        <v>19</v>
      </c>
      <c r="I191" s="7" t="s">
        <v>583</v>
      </c>
      <c r="J191" s="8" t="s">
        <v>21</v>
      </c>
      <c r="K191" s="8" t="s">
        <v>27</v>
      </c>
      <c r="L191" s="28"/>
      <c r="M191" s="42"/>
      <c r="N191" s="18">
        <v>119180.39</v>
      </c>
      <c r="O191" s="43"/>
    </row>
    <row r="192" spans="1:15" hidden="1" x14ac:dyDescent="0.25">
      <c r="A192" s="7" t="s">
        <v>1140</v>
      </c>
      <c r="B192" s="7" t="s">
        <v>1141</v>
      </c>
      <c r="C192" s="7" t="s">
        <v>1142</v>
      </c>
      <c r="D192" s="7" t="s">
        <v>17</v>
      </c>
      <c r="E192" s="49"/>
      <c r="F192" s="49"/>
      <c r="G192" s="8" t="s">
        <v>582</v>
      </c>
      <c r="H192" s="8" t="s">
        <v>19</v>
      </c>
      <c r="I192" s="7" t="s">
        <v>583</v>
      </c>
      <c r="J192" s="8" t="s">
        <v>21</v>
      </c>
      <c r="K192" s="8" t="s">
        <v>27</v>
      </c>
      <c r="L192" s="28"/>
      <c r="M192" s="42"/>
      <c r="N192" s="18">
        <v>32278.560000000001</v>
      </c>
      <c r="O192" s="43"/>
    </row>
    <row r="193" spans="1:15" hidden="1" x14ac:dyDescent="0.25">
      <c r="A193" s="7" t="s">
        <v>1143</v>
      </c>
      <c r="B193" s="7" t="s">
        <v>1144</v>
      </c>
      <c r="C193" s="7" t="s">
        <v>1145</v>
      </c>
      <c r="D193" s="7" t="s">
        <v>17</v>
      </c>
      <c r="E193" s="49"/>
      <c r="F193" s="49"/>
      <c r="G193" s="8" t="s">
        <v>582</v>
      </c>
      <c r="H193" s="8" t="s">
        <v>19</v>
      </c>
      <c r="I193" s="7" t="s">
        <v>583</v>
      </c>
      <c r="J193" s="8" t="s">
        <v>21</v>
      </c>
      <c r="K193" s="8" t="s">
        <v>27</v>
      </c>
      <c r="L193" s="28"/>
      <c r="M193" s="42"/>
      <c r="N193" s="18">
        <v>293723.24</v>
      </c>
      <c r="O193" s="43"/>
    </row>
    <row r="194" spans="1:15" hidden="1" x14ac:dyDescent="0.25">
      <c r="A194" s="7" t="s">
        <v>1146</v>
      </c>
      <c r="B194" s="7" t="s">
        <v>1147</v>
      </c>
      <c r="C194" s="7" t="s">
        <v>1148</v>
      </c>
      <c r="D194" s="7" t="s">
        <v>17</v>
      </c>
      <c r="E194" s="49"/>
      <c r="F194" s="49"/>
      <c r="G194" s="8" t="s">
        <v>582</v>
      </c>
      <c r="H194" s="8" t="s">
        <v>19</v>
      </c>
      <c r="I194" s="7" t="s">
        <v>583</v>
      </c>
      <c r="J194" s="8" t="s">
        <v>21</v>
      </c>
      <c r="K194" s="8" t="s">
        <v>27</v>
      </c>
      <c r="L194" s="28"/>
      <c r="M194" s="42"/>
      <c r="N194" s="18">
        <v>193694.09</v>
      </c>
      <c r="O194" s="43"/>
    </row>
    <row r="195" spans="1:15" hidden="1" x14ac:dyDescent="0.25">
      <c r="A195" s="7" t="s">
        <v>1149</v>
      </c>
      <c r="B195" s="7" t="s">
        <v>1150</v>
      </c>
      <c r="C195" s="7" t="s">
        <v>1151</v>
      </c>
      <c r="D195" s="7" t="s">
        <v>17</v>
      </c>
      <c r="E195" s="49"/>
      <c r="F195" s="49"/>
      <c r="G195" s="8" t="s">
        <v>582</v>
      </c>
      <c r="H195" s="8" t="s">
        <v>19</v>
      </c>
      <c r="I195" s="7" t="s">
        <v>583</v>
      </c>
      <c r="J195" s="8" t="s">
        <v>21</v>
      </c>
      <c r="K195" s="8" t="s">
        <v>27</v>
      </c>
      <c r="L195" s="28"/>
      <c r="M195" s="42"/>
      <c r="N195" s="18">
        <v>478776.95</v>
      </c>
      <c r="O195" s="43"/>
    </row>
    <row r="196" spans="1:15" hidden="1" x14ac:dyDescent="0.25">
      <c r="A196" s="7" t="s">
        <v>1152</v>
      </c>
      <c r="B196" s="7" t="s">
        <v>1153</v>
      </c>
      <c r="C196" s="7" t="s">
        <v>1154</v>
      </c>
      <c r="D196" s="7" t="s">
        <v>17</v>
      </c>
      <c r="E196" s="49"/>
      <c r="F196" s="49"/>
      <c r="G196" s="8" t="s">
        <v>582</v>
      </c>
      <c r="H196" s="8" t="s">
        <v>19</v>
      </c>
      <c r="I196" s="7" t="s">
        <v>583</v>
      </c>
      <c r="J196" s="8" t="s">
        <v>21</v>
      </c>
      <c r="K196" s="8" t="s">
        <v>27</v>
      </c>
      <c r="L196" s="28"/>
      <c r="M196" s="42"/>
      <c r="N196" s="18">
        <v>192664.65</v>
      </c>
      <c r="O196" s="43"/>
    </row>
    <row r="197" spans="1:15" hidden="1" x14ac:dyDescent="0.25">
      <c r="A197" s="7" t="s">
        <v>1155</v>
      </c>
      <c r="B197" s="7" t="s">
        <v>1156</v>
      </c>
      <c r="C197" s="7" t="s">
        <v>1157</v>
      </c>
      <c r="D197" s="7" t="s">
        <v>17</v>
      </c>
      <c r="E197" s="49"/>
      <c r="F197" s="49"/>
      <c r="G197" s="8" t="s">
        <v>582</v>
      </c>
      <c r="H197" s="8" t="s">
        <v>19</v>
      </c>
      <c r="I197" s="7" t="s">
        <v>583</v>
      </c>
      <c r="J197" s="8" t="s">
        <v>21</v>
      </c>
      <c r="K197" s="8" t="s">
        <v>27</v>
      </c>
      <c r="L197" s="28"/>
      <c r="M197" s="42"/>
      <c r="N197" s="18">
        <v>330924.37</v>
      </c>
      <c r="O197" s="43"/>
    </row>
    <row r="198" spans="1:15" hidden="1" x14ac:dyDescent="0.25">
      <c r="A198" s="7" t="s">
        <v>1158</v>
      </c>
      <c r="B198" s="7" t="s">
        <v>1159</v>
      </c>
      <c r="C198" s="7" t="s">
        <v>1160</v>
      </c>
      <c r="D198" s="7" t="s">
        <v>17</v>
      </c>
      <c r="E198" s="49"/>
      <c r="F198" s="49"/>
      <c r="G198" s="8" t="s">
        <v>582</v>
      </c>
      <c r="H198" s="8" t="s">
        <v>19</v>
      </c>
      <c r="I198" s="7" t="s">
        <v>583</v>
      </c>
      <c r="J198" s="8" t="s">
        <v>21</v>
      </c>
      <c r="K198" s="8" t="s">
        <v>27</v>
      </c>
      <c r="L198" s="28"/>
      <c r="M198" s="42"/>
      <c r="N198" s="18">
        <v>68992.990000000005</v>
      </c>
      <c r="O198" s="43"/>
    </row>
    <row r="199" spans="1:15" hidden="1" x14ac:dyDescent="0.25">
      <c r="A199" s="7" t="s">
        <v>1161</v>
      </c>
      <c r="B199" s="7" t="s">
        <v>1162</v>
      </c>
      <c r="C199" s="7" t="s">
        <v>1163</v>
      </c>
      <c r="D199" s="7" t="s">
        <v>17</v>
      </c>
      <c r="E199" s="49"/>
      <c r="F199" s="49"/>
      <c r="G199" s="8" t="s">
        <v>582</v>
      </c>
      <c r="H199" s="8" t="s">
        <v>19</v>
      </c>
      <c r="I199" s="7" t="s">
        <v>583</v>
      </c>
      <c r="J199" s="8" t="s">
        <v>21</v>
      </c>
      <c r="K199" s="8" t="s">
        <v>27</v>
      </c>
      <c r="L199" s="28"/>
      <c r="M199" s="42"/>
      <c r="N199" s="18">
        <v>78907</v>
      </c>
      <c r="O199" s="43"/>
    </row>
    <row r="200" spans="1:15" hidden="1" x14ac:dyDescent="0.25">
      <c r="A200" s="7" t="s">
        <v>1164</v>
      </c>
      <c r="B200" s="7" t="s">
        <v>1165</v>
      </c>
      <c r="C200" s="7" t="s">
        <v>1166</v>
      </c>
      <c r="D200" s="7" t="s">
        <v>17</v>
      </c>
      <c r="E200" s="49"/>
      <c r="F200" s="49"/>
      <c r="G200" s="8" t="s">
        <v>582</v>
      </c>
      <c r="H200" s="8" t="s">
        <v>19</v>
      </c>
      <c r="I200" s="7" t="s">
        <v>583</v>
      </c>
      <c r="J200" s="8" t="s">
        <v>21</v>
      </c>
      <c r="K200" s="8" t="s">
        <v>27</v>
      </c>
      <c r="L200" s="28"/>
      <c r="M200" s="42"/>
      <c r="N200" s="18">
        <v>109123.09</v>
      </c>
      <c r="O200" s="43"/>
    </row>
    <row r="201" spans="1:15" hidden="1" x14ac:dyDescent="0.25">
      <c r="A201" s="7" t="s">
        <v>1167</v>
      </c>
      <c r="B201" s="7" t="s">
        <v>1168</v>
      </c>
      <c r="C201" s="7" t="s">
        <v>1169</v>
      </c>
      <c r="D201" s="7" t="s">
        <v>17</v>
      </c>
      <c r="E201" s="49"/>
      <c r="F201" s="49"/>
      <c r="G201" s="8" t="s">
        <v>582</v>
      </c>
      <c r="H201" s="8" t="s">
        <v>19</v>
      </c>
      <c r="I201" s="7" t="s">
        <v>583</v>
      </c>
      <c r="J201" s="8" t="s">
        <v>21</v>
      </c>
      <c r="K201" s="8" t="s">
        <v>27</v>
      </c>
      <c r="L201" s="28"/>
      <c r="M201" s="42"/>
      <c r="N201" s="18">
        <v>114582.97</v>
      </c>
      <c r="O201" s="43"/>
    </row>
    <row r="202" spans="1:15" hidden="1" x14ac:dyDescent="0.25">
      <c r="A202" s="7" t="s">
        <v>1170</v>
      </c>
      <c r="B202" s="7" t="s">
        <v>1171</v>
      </c>
      <c r="C202" s="7" t="s">
        <v>1172</v>
      </c>
      <c r="D202" s="7" t="s">
        <v>17</v>
      </c>
      <c r="E202" s="49"/>
      <c r="F202" s="49"/>
      <c r="G202" s="8" t="s">
        <v>582</v>
      </c>
      <c r="H202" s="8" t="s">
        <v>19</v>
      </c>
      <c r="I202" s="7" t="s">
        <v>583</v>
      </c>
      <c r="J202" s="8" t="s">
        <v>21</v>
      </c>
      <c r="K202" s="8" t="s">
        <v>27</v>
      </c>
      <c r="L202" s="28"/>
      <c r="M202" s="42"/>
      <c r="N202" s="18">
        <v>308534.09999999998</v>
      </c>
      <c r="O202" s="43"/>
    </row>
    <row r="203" spans="1:15" hidden="1" x14ac:dyDescent="0.25">
      <c r="A203" s="7" t="s">
        <v>1173</v>
      </c>
      <c r="B203" s="7" t="s">
        <v>1174</v>
      </c>
      <c r="C203" s="7" t="s">
        <v>1175</v>
      </c>
      <c r="D203" s="7" t="s">
        <v>17</v>
      </c>
      <c r="E203" s="49"/>
      <c r="F203" s="49"/>
      <c r="G203" s="8" t="s">
        <v>582</v>
      </c>
      <c r="H203" s="8" t="s">
        <v>19</v>
      </c>
      <c r="I203" s="7" t="s">
        <v>583</v>
      </c>
      <c r="J203" s="8" t="s">
        <v>21</v>
      </c>
      <c r="K203" s="8" t="s">
        <v>27</v>
      </c>
      <c r="L203" s="28"/>
      <c r="M203" s="42"/>
      <c r="N203" s="18">
        <v>822470.43</v>
      </c>
      <c r="O203" s="43"/>
    </row>
    <row r="204" spans="1:15" hidden="1" x14ac:dyDescent="0.25">
      <c r="A204" s="7" t="s">
        <v>1176</v>
      </c>
      <c r="B204" s="7" t="s">
        <v>1177</v>
      </c>
      <c r="C204" s="7" t="s">
        <v>1178</v>
      </c>
      <c r="D204" s="7" t="s">
        <v>17</v>
      </c>
      <c r="E204" s="49"/>
      <c r="F204" s="49"/>
      <c r="G204" s="8" t="s">
        <v>582</v>
      </c>
      <c r="H204" s="8" t="s">
        <v>19</v>
      </c>
      <c r="I204" s="7" t="s">
        <v>583</v>
      </c>
      <c r="J204" s="8" t="s">
        <v>21</v>
      </c>
      <c r="K204" s="8" t="s">
        <v>27</v>
      </c>
      <c r="L204" s="28"/>
      <c r="M204" s="42"/>
      <c r="N204" s="18">
        <v>1019347.7</v>
      </c>
      <c r="O204" s="43"/>
    </row>
    <row r="205" spans="1:15" hidden="1" x14ac:dyDescent="0.25">
      <c r="A205" s="7" t="s">
        <v>1179</v>
      </c>
      <c r="B205" s="7" t="s">
        <v>1180</v>
      </c>
      <c r="C205" s="7" t="s">
        <v>1181</v>
      </c>
      <c r="D205" s="7" t="s">
        <v>17</v>
      </c>
      <c r="E205" s="49"/>
      <c r="F205" s="49"/>
      <c r="G205" s="8" t="s">
        <v>582</v>
      </c>
      <c r="H205" s="8" t="s">
        <v>19</v>
      </c>
      <c r="I205" s="7" t="s">
        <v>583</v>
      </c>
      <c r="J205" s="8" t="s">
        <v>21</v>
      </c>
      <c r="K205" s="8" t="s">
        <v>27</v>
      </c>
      <c r="L205" s="28"/>
      <c r="M205" s="42"/>
      <c r="N205" s="18">
        <v>1865391.39</v>
      </c>
      <c r="O205" s="43"/>
    </row>
    <row r="206" spans="1:15" hidden="1" x14ac:dyDescent="0.25">
      <c r="A206" s="7" t="s">
        <v>1182</v>
      </c>
      <c r="B206" s="7" t="s">
        <v>1183</v>
      </c>
      <c r="C206" s="7" t="s">
        <v>1184</v>
      </c>
      <c r="D206" s="7" t="s">
        <v>17</v>
      </c>
      <c r="E206" s="49"/>
      <c r="F206" s="49"/>
      <c r="G206" s="8" t="s">
        <v>582</v>
      </c>
      <c r="H206" s="8" t="s">
        <v>19</v>
      </c>
      <c r="I206" s="7" t="s">
        <v>583</v>
      </c>
      <c r="J206" s="8" t="s">
        <v>21</v>
      </c>
      <c r="K206" s="8" t="s">
        <v>27</v>
      </c>
      <c r="L206" s="28"/>
      <c r="M206" s="42"/>
      <c r="N206" s="18">
        <v>933548.16</v>
      </c>
      <c r="O206" s="43"/>
    </row>
    <row r="207" spans="1:15" hidden="1" x14ac:dyDescent="0.25">
      <c r="A207" s="7" t="s">
        <v>1185</v>
      </c>
      <c r="B207" s="7" t="s">
        <v>1186</v>
      </c>
      <c r="C207" s="7" t="s">
        <v>1187</v>
      </c>
      <c r="D207" s="7" t="s">
        <v>17</v>
      </c>
      <c r="E207" s="49"/>
      <c r="F207" s="49"/>
      <c r="G207" s="8" t="s">
        <v>582</v>
      </c>
      <c r="H207" s="8" t="s">
        <v>19</v>
      </c>
      <c r="I207" s="7" t="s">
        <v>583</v>
      </c>
      <c r="J207" s="8" t="s">
        <v>21</v>
      </c>
      <c r="K207" s="8" t="s">
        <v>27</v>
      </c>
      <c r="L207" s="28"/>
      <c r="M207" s="42"/>
      <c r="N207" s="18">
        <v>231494.06</v>
      </c>
      <c r="O207" s="43"/>
    </row>
    <row r="208" spans="1:15" hidden="1" x14ac:dyDescent="0.25">
      <c r="A208" s="7" t="s">
        <v>1188</v>
      </c>
      <c r="B208" s="7" t="s">
        <v>1189</v>
      </c>
      <c r="C208" s="7" t="s">
        <v>1190</v>
      </c>
      <c r="D208" s="7" t="s">
        <v>17</v>
      </c>
      <c r="E208" s="49"/>
      <c r="F208" s="49"/>
      <c r="G208" s="8" t="s">
        <v>582</v>
      </c>
      <c r="H208" s="8" t="s">
        <v>19</v>
      </c>
      <c r="I208" s="7" t="s">
        <v>583</v>
      </c>
      <c r="J208" s="8" t="s">
        <v>21</v>
      </c>
      <c r="K208" s="8" t="s">
        <v>27</v>
      </c>
      <c r="L208" s="28"/>
      <c r="M208" s="42"/>
      <c r="N208" s="18">
        <v>24190.639999999999</v>
      </c>
      <c r="O208" s="43"/>
    </row>
    <row r="209" spans="1:15" hidden="1" x14ac:dyDescent="0.25">
      <c r="A209" s="7" t="s">
        <v>1191</v>
      </c>
      <c r="B209" s="7" t="s">
        <v>1192</v>
      </c>
      <c r="C209" s="7" t="s">
        <v>1193</v>
      </c>
      <c r="D209" s="7" t="s">
        <v>17</v>
      </c>
      <c r="E209" s="49"/>
      <c r="F209" s="49"/>
      <c r="G209" s="8" t="s">
        <v>582</v>
      </c>
      <c r="H209" s="8" t="s">
        <v>19</v>
      </c>
      <c r="I209" s="7" t="s">
        <v>583</v>
      </c>
      <c r="J209" s="8" t="s">
        <v>21</v>
      </c>
      <c r="K209" s="8" t="s">
        <v>27</v>
      </c>
      <c r="L209" s="28"/>
      <c r="M209" s="42"/>
      <c r="N209" s="18">
        <v>11672.28</v>
      </c>
      <c r="O209" s="43"/>
    </row>
    <row r="210" spans="1:15" hidden="1" x14ac:dyDescent="0.25">
      <c r="A210" s="7" t="s">
        <v>1194</v>
      </c>
      <c r="B210" s="7" t="s">
        <v>1195</v>
      </c>
      <c r="C210" s="7" t="s">
        <v>1196</v>
      </c>
      <c r="D210" s="7" t="s">
        <v>17</v>
      </c>
      <c r="E210" s="49"/>
      <c r="F210" s="49"/>
      <c r="G210" s="8" t="s">
        <v>582</v>
      </c>
      <c r="H210" s="8" t="s">
        <v>19</v>
      </c>
      <c r="I210" s="7" t="s">
        <v>583</v>
      </c>
      <c r="J210" s="8" t="s">
        <v>21</v>
      </c>
      <c r="K210" s="8" t="s">
        <v>27</v>
      </c>
      <c r="L210" s="28"/>
      <c r="M210" s="42"/>
      <c r="N210" s="18">
        <v>108452.56</v>
      </c>
      <c r="O210" s="43"/>
    </row>
    <row r="211" spans="1:15" hidden="1" x14ac:dyDescent="0.25">
      <c r="A211" s="7" t="s">
        <v>1197</v>
      </c>
      <c r="B211" s="7" t="s">
        <v>1198</v>
      </c>
      <c r="C211" s="7" t="s">
        <v>1199</v>
      </c>
      <c r="D211" s="7" t="s">
        <v>17</v>
      </c>
      <c r="E211" s="49"/>
      <c r="F211" s="49"/>
      <c r="G211" s="8" t="s">
        <v>582</v>
      </c>
      <c r="H211" s="8" t="s">
        <v>19</v>
      </c>
      <c r="I211" s="7" t="s">
        <v>583</v>
      </c>
      <c r="J211" s="8" t="s">
        <v>21</v>
      </c>
      <c r="K211" s="8" t="s">
        <v>27</v>
      </c>
      <c r="L211" s="28"/>
      <c r="M211" s="42"/>
      <c r="N211" s="18">
        <v>318158.69</v>
      </c>
      <c r="O211" s="43"/>
    </row>
    <row r="212" spans="1:15" hidden="1" x14ac:dyDescent="0.25">
      <c r="A212" s="7" t="s">
        <v>1200</v>
      </c>
      <c r="B212" s="7" t="s">
        <v>1201</v>
      </c>
      <c r="C212" s="7" t="s">
        <v>1202</v>
      </c>
      <c r="D212" s="7" t="s">
        <v>17</v>
      </c>
      <c r="E212" s="49"/>
      <c r="F212" s="49"/>
      <c r="G212" s="8" t="s">
        <v>582</v>
      </c>
      <c r="H212" s="8" t="s">
        <v>19</v>
      </c>
      <c r="I212" s="7" t="s">
        <v>583</v>
      </c>
      <c r="J212" s="8" t="s">
        <v>21</v>
      </c>
      <c r="K212" s="8" t="s">
        <v>27</v>
      </c>
      <c r="L212" s="28"/>
      <c r="M212" s="42"/>
      <c r="N212" s="18">
        <v>213735.86</v>
      </c>
      <c r="O212" s="43"/>
    </row>
    <row r="213" spans="1:15" hidden="1" x14ac:dyDescent="0.25">
      <c r="A213" s="7" t="s">
        <v>1203</v>
      </c>
      <c r="B213" s="7" t="s">
        <v>1204</v>
      </c>
      <c r="C213" s="7" t="s">
        <v>1205</v>
      </c>
      <c r="D213" s="7" t="s">
        <v>17</v>
      </c>
      <c r="E213" s="49"/>
      <c r="F213" s="49"/>
      <c r="G213" s="8" t="s">
        <v>582</v>
      </c>
      <c r="H213" s="8" t="s">
        <v>19</v>
      </c>
      <c r="I213" s="7" t="s">
        <v>583</v>
      </c>
      <c r="J213" s="8" t="s">
        <v>21</v>
      </c>
      <c r="K213" s="8" t="s">
        <v>27</v>
      </c>
      <c r="L213" s="28"/>
      <c r="M213" s="42"/>
      <c r="N213" s="18">
        <v>145328.09</v>
      </c>
      <c r="O213" s="43"/>
    </row>
    <row r="214" spans="1:15" hidden="1" x14ac:dyDescent="0.25">
      <c r="A214" s="7" t="s">
        <v>1206</v>
      </c>
      <c r="B214" s="7" t="s">
        <v>1207</v>
      </c>
      <c r="C214" s="7" t="s">
        <v>1208</v>
      </c>
      <c r="D214" s="7" t="s">
        <v>17</v>
      </c>
      <c r="E214" s="49"/>
      <c r="F214" s="49"/>
      <c r="G214" s="8" t="s">
        <v>582</v>
      </c>
      <c r="H214" s="8" t="s">
        <v>19</v>
      </c>
      <c r="I214" s="7" t="s">
        <v>583</v>
      </c>
      <c r="J214" s="8" t="s">
        <v>21</v>
      </c>
      <c r="K214" s="8" t="s">
        <v>27</v>
      </c>
      <c r="L214" s="28"/>
      <c r="M214" s="42"/>
      <c r="N214" s="18">
        <v>81577.570000000007</v>
      </c>
      <c r="O214" s="43"/>
    </row>
    <row r="215" spans="1:15" hidden="1" x14ac:dyDescent="0.25">
      <c r="A215" s="7" t="s">
        <v>1209</v>
      </c>
      <c r="B215" s="7" t="s">
        <v>1210</v>
      </c>
      <c r="C215" s="7" t="s">
        <v>1211</v>
      </c>
      <c r="D215" s="7" t="s">
        <v>17</v>
      </c>
      <c r="E215" s="49"/>
      <c r="F215" s="49"/>
      <c r="G215" s="8" t="s">
        <v>582</v>
      </c>
      <c r="H215" s="8" t="s">
        <v>19</v>
      </c>
      <c r="I215" s="7" t="s">
        <v>583</v>
      </c>
      <c r="J215" s="8" t="s">
        <v>21</v>
      </c>
      <c r="K215" s="8" t="s">
        <v>27</v>
      </c>
      <c r="L215" s="28"/>
      <c r="M215" s="42"/>
      <c r="N215" s="18">
        <v>54661.1</v>
      </c>
      <c r="O215" s="43"/>
    </row>
    <row r="216" spans="1:15" hidden="1" x14ac:dyDescent="0.25">
      <c r="A216" s="7" t="s">
        <v>1212</v>
      </c>
      <c r="B216" s="7" t="s">
        <v>1213</v>
      </c>
      <c r="C216" s="7" t="s">
        <v>1214</v>
      </c>
      <c r="D216" s="7" t="s">
        <v>17</v>
      </c>
      <c r="E216" s="49"/>
      <c r="F216" s="49"/>
      <c r="G216" s="8" t="s">
        <v>582</v>
      </c>
      <c r="H216" s="8" t="s">
        <v>19</v>
      </c>
      <c r="I216" s="7" t="s">
        <v>583</v>
      </c>
      <c r="J216" s="8" t="s">
        <v>21</v>
      </c>
      <c r="K216" s="8" t="s">
        <v>27</v>
      </c>
      <c r="L216" s="28"/>
      <c r="M216" s="42"/>
      <c r="N216" s="18">
        <v>129776.53</v>
      </c>
      <c r="O216" s="43"/>
    </row>
    <row r="217" spans="1:15" hidden="1" x14ac:dyDescent="0.25">
      <c r="A217" s="7" t="s">
        <v>1215</v>
      </c>
      <c r="B217" s="7" t="s">
        <v>1216</v>
      </c>
      <c r="C217" s="7" t="s">
        <v>1217</v>
      </c>
      <c r="D217" s="7" t="s">
        <v>17</v>
      </c>
      <c r="E217" s="49"/>
      <c r="F217" s="49"/>
      <c r="G217" s="8" t="s">
        <v>582</v>
      </c>
      <c r="H217" s="8" t="s">
        <v>19</v>
      </c>
      <c r="I217" s="7" t="s">
        <v>583</v>
      </c>
      <c r="J217" s="8" t="s">
        <v>21</v>
      </c>
      <c r="K217" s="8" t="s">
        <v>27</v>
      </c>
      <c r="L217" s="28"/>
      <c r="M217" s="42"/>
      <c r="N217" s="18">
        <v>135934.38</v>
      </c>
      <c r="O217" s="43"/>
    </row>
    <row r="218" spans="1:15" hidden="1" x14ac:dyDescent="0.25">
      <c r="A218" s="7" t="s">
        <v>1218</v>
      </c>
      <c r="B218" s="7" t="s">
        <v>1219</v>
      </c>
      <c r="C218" s="7" t="s">
        <v>1220</v>
      </c>
      <c r="D218" s="7" t="s">
        <v>17</v>
      </c>
      <c r="E218" s="49"/>
      <c r="F218" s="49"/>
      <c r="G218" s="8" t="s">
        <v>582</v>
      </c>
      <c r="H218" s="8" t="s">
        <v>19</v>
      </c>
      <c r="I218" s="7" t="s">
        <v>583</v>
      </c>
      <c r="J218" s="8" t="s">
        <v>21</v>
      </c>
      <c r="K218" s="8" t="s">
        <v>27</v>
      </c>
      <c r="L218" s="28"/>
      <c r="M218" s="42"/>
      <c r="N218" s="18">
        <v>177132.85</v>
      </c>
      <c r="O218" s="43"/>
    </row>
    <row r="219" spans="1:15" hidden="1" x14ac:dyDescent="0.25">
      <c r="A219" s="7" t="s">
        <v>1221</v>
      </c>
      <c r="B219" s="7" t="s">
        <v>1222</v>
      </c>
      <c r="C219" s="7" t="s">
        <v>1223</v>
      </c>
      <c r="D219" s="7" t="s">
        <v>17</v>
      </c>
      <c r="E219" s="49"/>
      <c r="F219" s="49"/>
      <c r="G219" s="8" t="s">
        <v>582</v>
      </c>
      <c r="H219" s="8" t="s">
        <v>19</v>
      </c>
      <c r="I219" s="7" t="s">
        <v>583</v>
      </c>
      <c r="J219" s="8" t="s">
        <v>21</v>
      </c>
      <c r="K219" s="8" t="s">
        <v>27</v>
      </c>
      <c r="L219" s="28"/>
      <c r="M219" s="42"/>
      <c r="N219" s="18">
        <v>99178.11</v>
      </c>
      <c r="O219" s="43"/>
    </row>
    <row r="220" spans="1:15" hidden="1" x14ac:dyDescent="0.25">
      <c r="A220" s="7" t="s">
        <v>1224</v>
      </c>
      <c r="B220" s="7" t="s">
        <v>1225</v>
      </c>
      <c r="C220" s="7" t="s">
        <v>1226</v>
      </c>
      <c r="D220" s="7" t="s">
        <v>17</v>
      </c>
      <c r="E220" s="49"/>
      <c r="F220" s="49"/>
      <c r="G220" s="8" t="s">
        <v>582</v>
      </c>
      <c r="H220" s="8" t="s">
        <v>19</v>
      </c>
      <c r="I220" s="7" t="s">
        <v>583</v>
      </c>
      <c r="J220" s="8" t="s">
        <v>21</v>
      </c>
      <c r="K220" s="8" t="s">
        <v>27</v>
      </c>
      <c r="L220" s="28"/>
      <c r="M220" s="42"/>
      <c r="N220" s="18">
        <v>206582.76</v>
      </c>
      <c r="O220" s="43"/>
    </row>
    <row r="221" spans="1:15" hidden="1" x14ac:dyDescent="0.25">
      <c r="A221" s="7" t="s">
        <v>1227</v>
      </c>
      <c r="B221" s="7" t="s">
        <v>1228</v>
      </c>
      <c r="C221" s="7" t="s">
        <v>1229</v>
      </c>
      <c r="D221" s="7" t="s">
        <v>17</v>
      </c>
      <c r="E221" s="49"/>
      <c r="F221" s="49"/>
      <c r="G221" s="8" t="s">
        <v>582</v>
      </c>
      <c r="H221" s="8" t="s">
        <v>19</v>
      </c>
      <c r="I221" s="7" t="s">
        <v>583</v>
      </c>
      <c r="J221" s="8" t="s">
        <v>21</v>
      </c>
      <c r="K221" s="8" t="s">
        <v>27</v>
      </c>
      <c r="L221" s="28"/>
      <c r="M221" s="42"/>
      <c r="N221" s="18">
        <v>41316.550000000003</v>
      </c>
      <c r="O221" s="43"/>
    </row>
    <row r="222" spans="1:15" hidden="1" x14ac:dyDescent="0.25">
      <c r="A222" s="7" t="s">
        <v>1230</v>
      </c>
      <c r="B222" s="7" t="s">
        <v>1231</v>
      </c>
      <c r="C222" s="7" t="s">
        <v>1232</v>
      </c>
      <c r="D222" s="7" t="s">
        <v>17</v>
      </c>
      <c r="E222" s="49"/>
      <c r="F222" s="49"/>
      <c r="G222" s="8" t="s">
        <v>582</v>
      </c>
      <c r="H222" s="8" t="s">
        <v>19</v>
      </c>
      <c r="I222" s="7" t="s">
        <v>583</v>
      </c>
      <c r="J222" s="8" t="s">
        <v>21</v>
      </c>
      <c r="K222" s="8" t="s">
        <v>27</v>
      </c>
      <c r="L222" s="28"/>
      <c r="M222" s="42"/>
      <c r="N222" s="18">
        <v>531455.19999999995</v>
      </c>
      <c r="O222" s="43"/>
    </row>
    <row r="223" spans="1:15" hidden="1" x14ac:dyDescent="0.25">
      <c r="A223" s="7" t="s">
        <v>1233</v>
      </c>
      <c r="B223" s="7" t="s">
        <v>1234</v>
      </c>
      <c r="C223" s="7" t="s">
        <v>1235</v>
      </c>
      <c r="D223" s="7" t="s">
        <v>17</v>
      </c>
      <c r="E223" s="49"/>
      <c r="F223" s="49"/>
      <c r="G223" s="8" t="s">
        <v>582</v>
      </c>
      <c r="H223" s="8" t="s">
        <v>19</v>
      </c>
      <c r="I223" s="7" t="s">
        <v>583</v>
      </c>
      <c r="J223" s="8" t="s">
        <v>21</v>
      </c>
      <c r="K223" s="8" t="s">
        <v>27</v>
      </c>
      <c r="L223" s="28"/>
      <c r="M223" s="42"/>
      <c r="N223" s="18">
        <v>529125.18999999994</v>
      </c>
      <c r="O223" s="43"/>
    </row>
    <row r="224" spans="1:15" hidden="1" x14ac:dyDescent="0.25">
      <c r="A224" s="7" t="s">
        <v>1236</v>
      </c>
      <c r="B224" s="7" t="s">
        <v>1237</v>
      </c>
      <c r="C224" s="7" t="s">
        <v>1238</v>
      </c>
      <c r="D224" s="7" t="s">
        <v>17</v>
      </c>
      <c r="E224" s="49"/>
      <c r="F224" s="49"/>
      <c r="G224" s="8" t="s">
        <v>582</v>
      </c>
      <c r="H224" s="8" t="s">
        <v>19</v>
      </c>
      <c r="I224" s="7" t="s">
        <v>583</v>
      </c>
      <c r="J224" s="8" t="s">
        <v>21</v>
      </c>
      <c r="K224" s="8" t="s">
        <v>27</v>
      </c>
      <c r="L224" s="28"/>
      <c r="M224" s="42"/>
      <c r="N224" s="18">
        <v>514421.95</v>
      </c>
      <c r="O224" s="43"/>
    </row>
    <row r="225" spans="1:15" hidden="1" x14ac:dyDescent="0.25">
      <c r="A225" s="7" t="s">
        <v>1239</v>
      </c>
      <c r="B225" s="7" t="s">
        <v>1240</v>
      </c>
      <c r="C225" s="7" t="s">
        <v>1241</v>
      </c>
      <c r="D225" s="7" t="s">
        <v>17</v>
      </c>
      <c r="E225" s="49"/>
      <c r="F225" s="49"/>
      <c r="G225" s="8" t="s">
        <v>582</v>
      </c>
      <c r="H225" s="8" t="s">
        <v>19</v>
      </c>
      <c r="I225" s="7" t="s">
        <v>583</v>
      </c>
      <c r="J225" s="8" t="s">
        <v>21</v>
      </c>
      <c r="K225" s="8" t="s">
        <v>27</v>
      </c>
      <c r="L225" s="28"/>
      <c r="M225" s="42"/>
      <c r="N225" s="18">
        <v>248720.61</v>
      </c>
      <c r="O225" s="43"/>
    </row>
    <row r="226" spans="1:15" hidden="1" x14ac:dyDescent="0.25">
      <c r="A226" s="7" t="s">
        <v>1242</v>
      </c>
      <c r="B226" s="7" t="s">
        <v>1243</v>
      </c>
      <c r="C226" s="7" t="s">
        <v>1244</v>
      </c>
      <c r="D226" s="7" t="s">
        <v>17</v>
      </c>
      <c r="E226" s="49"/>
      <c r="F226" s="49"/>
      <c r="G226" s="8" t="s">
        <v>582</v>
      </c>
      <c r="H226" s="8" t="s">
        <v>19</v>
      </c>
      <c r="I226" s="7" t="s">
        <v>583</v>
      </c>
      <c r="J226" s="8" t="s">
        <v>21</v>
      </c>
      <c r="K226" s="8" t="s">
        <v>27</v>
      </c>
      <c r="L226" s="28"/>
      <c r="M226" s="42"/>
      <c r="N226" s="18">
        <v>1837827.17</v>
      </c>
      <c r="O226" s="43"/>
    </row>
    <row r="227" spans="1:15" hidden="1" x14ac:dyDescent="0.25">
      <c r="A227" s="7" t="s">
        <v>1245</v>
      </c>
      <c r="B227" s="7" t="s">
        <v>1246</v>
      </c>
      <c r="C227" s="7" t="s">
        <v>1247</v>
      </c>
      <c r="D227" s="7" t="s">
        <v>17</v>
      </c>
      <c r="E227" s="49"/>
      <c r="F227" s="49"/>
      <c r="G227" s="8" t="s">
        <v>582</v>
      </c>
      <c r="H227" s="8" t="s">
        <v>19</v>
      </c>
      <c r="I227" s="7" t="s">
        <v>583</v>
      </c>
      <c r="J227" s="8" t="s">
        <v>21</v>
      </c>
      <c r="K227" s="8" t="s">
        <v>27</v>
      </c>
      <c r="L227" s="28"/>
      <c r="M227" s="42"/>
      <c r="N227" s="18">
        <v>348448.1</v>
      </c>
      <c r="O227" s="43"/>
    </row>
    <row r="228" spans="1:15" hidden="1" x14ac:dyDescent="0.25">
      <c r="A228" s="7" t="s">
        <v>1248</v>
      </c>
      <c r="B228" s="7" t="s">
        <v>1249</v>
      </c>
      <c r="C228" s="7" t="s">
        <v>1250</v>
      </c>
      <c r="D228" s="7" t="s">
        <v>17</v>
      </c>
      <c r="E228" s="49"/>
      <c r="F228" s="49"/>
      <c r="G228" s="8" t="s">
        <v>582</v>
      </c>
      <c r="H228" s="8" t="s">
        <v>19</v>
      </c>
      <c r="I228" s="7" t="s">
        <v>583</v>
      </c>
      <c r="J228" s="8" t="s">
        <v>21</v>
      </c>
      <c r="K228" s="8" t="s">
        <v>27</v>
      </c>
      <c r="L228" s="28"/>
      <c r="M228" s="42"/>
      <c r="N228" s="18">
        <v>311404.02</v>
      </c>
      <c r="O228" s="43"/>
    </row>
    <row r="229" spans="1:15" hidden="1" x14ac:dyDescent="0.25">
      <c r="A229" s="7" t="s">
        <v>1251</v>
      </c>
      <c r="B229" s="7" t="s">
        <v>1252</v>
      </c>
      <c r="C229" s="7" t="s">
        <v>1253</v>
      </c>
      <c r="D229" s="7" t="s">
        <v>17</v>
      </c>
      <c r="E229" s="49"/>
      <c r="F229" s="49"/>
      <c r="G229" s="8" t="s">
        <v>582</v>
      </c>
      <c r="H229" s="8" t="s">
        <v>19</v>
      </c>
      <c r="I229" s="7" t="s">
        <v>583</v>
      </c>
      <c r="J229" s="8" t="s">
        <v>21</v>
      </c>
      <c r="K229" s="8" t="s">
        <v>27</v>
      </c>
      <c r="L229" s="28"/>
      <c r="M229" s="42"/>
      <c r="N229" s="18">
        <v>635090.6</v>
      </c>
      <c r="O229" s="43"/>
    </row>
    <row r="230" spans="1:15" hidden="1" x14ac:dyDescent="0.25">
      <c r="A230" s="7" t="s">
        <v>1254</v>
      </c>
      <c r="B230" s="7" t="s">
        <v>1255</v>
      </c>
      <c r="C230" s="7" t="s">
        <v>1256</v>
      </c>
      <c r="D230" s="7" t="s">
        <v>17</v>
      </c>
      <c r="E230" s="49"/>
      <c r="F230" s="49"/>
      <c r="G230" s="8" t="s">
        <v>582</v>
      </c>
      <c r="H230" s="8" t="s">
        <v>19</v>
      </c>
      <c r="I230" s="7" t="s">
        <v>583</v>
      </c>
      <c r="J230" s="8" t="s">
        <v>21</v>
      </c>
      <c r="K230" s="8" t="s">
        <v>27</v>
      </c>
      <c r="L230" s="28"/>
      <c r="M230" s="42"/>
      <c r="N230" s="18">
        <v>444152.93</v>
      </c>
      <c r="O230" s="43"/>
    </row>
    <row r="231" spans="1:15" hidden="1" x14ac:dyDescent="0.25">
      <c r="A231" s="7" t="s">
        <v>1257</v>
      </c>
      <c r="B231" s="7" t="s">
        <v>1258</v>
      </c>
      <c r="C231" s="7" t="s">
        <v>1259</v>
      </c>
      <c r="D231" s="7" t="s">
        <v>17</v>
      </c>
      <c r="E231" s="49"/>
      <c r="F231" s="49"/>
      <c r="G231" s="8" t="s">
        <v>582</v>
      </c>
      <c r="H231" s="8" t="s">
        <v>19</v>
      </c>
      <c r="I231" s="7" t="s">
        <v>583</v>
      </c>
      <c r="J231" s="8" t="s">
        <v>21</v>
      </c>
      <c r="K231" s="8" t="s">
        <v>27</v>
      </c>
      <c r="L231" s="28"/>
      <c r="M231" s="42"/>
      <c r="N231" s="18">
        <v>263151.3</v>
      </c>
      <c r="O231" s="43"/>
    </row>
    <row r="232" spans="1:15" hidden="1" x14ac:dyDescent="0.25">
      <c r="A232" s="7" t="s">
        <v>1260</v>
      </c>
      <c r="B232" s="7" t="s">
        <v>1261</v>
      </c>
      <c r="C232" s="7" t="s">
        <v>1262</v>
      </c>
      <c r="D232" s="7" t="s">
        <v>17</v>
      </c>
      <c r="E232" s="49"/>
      <c r="F232" s="49"/>
      <c r="G232" s="8" t="s">
        <v>582</v>
      </c>
      <c r="H232" s="8" t="s">
        <v>19</v>
      </c>
      <c r="I232" s="7" t="s">
        <v>583</v>
      </c>
      <c r="J232" s="8" t="s">
        <v>21</v>
      </c>
      <c r="K232" s="8" t="s">
        <v>27</v>
      </c>
      <c r="L232" s="28"/>
      <c r="M232" s="42"/>
      <c r="N232" s="18">
        <v>208748.69</v>
      </c>
      <c r="O232" s="43"/>
    </row>
    <row r="233" spans="1:15" hidden="1" x14ac:dyDescent="0.25">
      <c r="A233" s="7" t="s">
        <v>1263</v>
      </c>
      <c r="B233" s="7" t="s">
        <v>1264</v>
      </c>
      <c r="C233" s="7" t="s">
        <v>1265</v>
      </c>
      <c r="D233" s="7" t="s">
        <v>17</v>
      </c>
      <c r="E233" s="49"/>
      <c r="F233" s="49"/>
      <c r="G233" s="8" t="s">
        <v>582</v>
      </c>
      <c r="H233" s="8" t="s">
        <v>19</v>
      </c>
      <c r="I233" s="7" t="s">
        <v>583</v>
      </c>
      <c r="J233" s="8" t="s">
        <v>21</v>
      </c>
      <c r="K233" s="8" t="s">
        <v>27</v>
      </c>
      <c r="L233" s="28"/>
      <c r="M233" s="42"/>
      <c r="N233" s="18">
        <v>771499.46</v>
      </c>
      <c r="O233" s="43"/>
    </row>
    <row r="234" spans="1:15" hidden="1" x14ac:dyDescent="0.25">
      <c r="A234" s="7" t="s">
        <v>1266</v>
      </c>
      <c r="B234" s="7" t="s">
        <v>1267</v>
      </c>
      <c r="C234" s="7" t="s">
        <v>1268</v>
      </c>
      <c r="D234" s="7" t="s">
        <v>17</v>
      </c>
      <c r="E234" s="49"/>
      <c r="F234" s="49"/>
      <c r="G234" s="8" t="s">
        <v>582</v>
      </c>
      <c r="H234" s="8" t="s">
        <v>19</v>
      </c>
      <c r="I234" s="7" t="s">
        <v>583</v>
      </c>
      <c r="J234" s="8" t="s">
        <v>21</v>
      </c>
      <c r="K234" s="8" t="s">
        <v>27</v>
      </c>
      <c r="L234" s="28"/>
      <c r="M234" s="42"/>
      <c r="N234" s="18">
        <v>474461.15</v>
      </c>
      <c r="O234" s="43"/>
    </row>
    <row r="235" spans="1:15" hidden="1" x14ac:dyDescent="0.25">
      <c r="A235" s="7" t="s">
        <v>1269</v>
      </c>
      <c r="B235" s="7" t="s">
        <v>1270</v>
      </c>
      <c r="C235" s="7" t="s">
        <v>1271</v>
      </c>
      <c r="D235" s="7" t="s">
        <v>17</v>
      </c>
      <c r="E235" s="49"/>
      <c r="F235" s="49"/>
      <c r="G235" s="8" t="s">
        <v>582</v>
      </c>
      <c r="H235" s="8" t="s">
        <v>19</v>
      </c>
      <c r="I235" s="7" t="s">
        <v>583</v>
      </c>
      <c r="J235" s="8" t="s">
        <v>21</v>
      </c>
      <c r="K235" s="8" t="s">
        <v>27</v>
      </c>
      <c r="L235" s="28"/>
      <c r="M235" s="42"/>
      <c r="N235" s="18">
        <v>759186.6</v>
      </c>
      <c r="O235" s="43"/>
    </row>
    <row r="236" spans="1:15" hidden="1" x14ac:dyDescent="0.25">
      <c r="A236" s="7" t="s">
        <v>1272</v>
      </c>
      <c r="B236" s="7" t="s">
        <v>1273</v>
      </c>
      <c r="C236" s="7" t="s">
        <v>1274</v>
      </c>
      <c r="D236" s="7" t="s">
        <v>17</v>
      </c>
      <c r="E236" s="49"/>
      <c r="F236" s="49"/>
      <c r="G236" s="8" t="s">
        <v>582</v>
      </c>
      <c r="H236" s="8" t="s">
        <v>19</v>
      </c>
      <c r="I236" s="7" t="s">
        <v>583</v>
      </c>
      <c r="J236" s="8" t="s">
        <v>21</v>
      </c>
      <c r="K236" s="8" t="s">
        <v>27</v>
      </c>
      <c r="L236" s="28"/>
      <c r="M236" s="42"/>
      <c r="N236" s="18">
        <v>1523185.58</v>
      </c>
      <c r="O236" s="43"/>
    </row>
    <row r="237" spans="1:15" hidden="1" x14ac:dyDescent="0.25">
      <c r="A237" s="7" t="s">
        <v>1275</v>
      </c>
      <c r="B237" s="7" t="s">
        <v>1276</v>
      </c>
      <c r="C237" s="7" t="s">
        <v>1277</v>
      </c>
      <c r="D237" s="7" t="s">
        <v>17</v>
      </c>
      <c r="E237" s="49"/>
      <c r="F237" s="49"/>
      <c r="G237" s="8" t="s">
        <v>582</v>
      </c>
      <c r="H237" s="8" t="s">
        <v>19</v>
      </c>
      <c r="I237" s="7" t="s">
        <v>583</v>
      </c>
      <c r="J237" s="8" t="s">
        <v>21</v>
      </c>
      <c r="K237" s="8" t="s">
        <v>27</v>
      </c>
      <c r="L237" s="28"/>
      <c r="M237" s="42"/>
      <c r="N237" s="18">
        <v>287008.71000000002</v>
      </c>
      <c r="O237" s="43"/>
    </row>
    <row r="238" spans="1:15" hidden="1" x14ac:dyDescent="0.25">
      <c r="A238" s="7" t="s">
        <v>1278</v>
      </c>
      <c r="B238" s="7" t="s">
        <v>1279</v>
      </c>
      <c r="C238" s="7" t="s">
        <v>1280</v>
      </c>
      <c r="D238" s="7" t="s">
        <v>17</v>
      </c>
      <c r="E238" s="49"/>
      <c r="F238" s="49"/>
      <c r="G238" s="8" t="s">
        <v>582</v>
      </c>
      <c r="H238" s="8" t="s">
        <v>19</v>
      </c>
      <c r="I238" s="7" t="s">
        <v>583</v>
      </c>
      <c r="J238" s="8" t="s">
        <v>21</v>
      </c>
      <c r="K238" s="8" t="s">
        <v>27</v>
      </c>
      <c r="L238" s="28"/>
      <c r="M238" s="42"/>
      <c r="N238" s="18">
        <v>311470.73</v>
      </c>
      <c r="O238" s="43"/>
    </row>
    <row r="239" spans="1:15" hidden="1" x14ac:dyDescent="0.25">
      <c r="A239" s="7" t="s">
        <v>1281</v>
      </c>
      <c r="B239" s="7" t="s">
        <v>1282</v>
      </c>
      <c r="C239" s="7" t="s">
        <v>1283</v>
      </c>
      <c r="D239" s="7" t="s">
        <v>17</v>
      </c>
      <c r="E239" s="49"/>
      <c r="F239" s="49"/>
      <c r="G239" s="8" t="s">
        <v>582</v>
      </c>
      <c r="H239" s="8" t="s">
        <v>19</v>
      </c>
      <c r="I239" s="7" t="s">
        <v>583</v>
      </c>
      <c r="J239" s="8" t="s">
        <v>21</v>
      </c>
      <c r="K239" s="8" t="s">
        <v>27</v>
      </c>
      <c r="L239" s="28"/>
      <c r="M239" s="42"/>
      <c r="N239" s="18">
        <v>2022602.6</v>
      </c>
      <c r="O239" s="43"/>
    </row>
    <row r="240" spans="1:15" hidden="1" x14ac:dyDescent="0.25">
      <c r="A240" s="7" t="s">
        <v>1284</v>
      </c>
      <c r="B240" s="7" t="s">
        <v>1285</v>
      </c>
      <c r="C240" s="7" t="s">
        <v>1286</v>
      </c>
      <c r="D240" s="7" t="s">
        <v>17</v>
      </c>
      <c r="E240" s="49"/>
      <c r="F240" s="49"/>
      <c r="G240" s="8" t="s">
        <v>582</v>
      </c>
      <c r="H240" s="8" t="s">
        <v>19</v>
      </c>
      <c r="I240" s="7" t="s">
        <v>583</v>
      </c>
      <c r="J240" s="8" t="s">
        <v>21</v>
      </c>
      <c r="K240" s="8" t="s">
        <v>27</v>
      </c>
      <c r="L240" s="28"/>
      <c r="M240" s="42"/>
      <c r="N240" s="18">
        <v>1866397.65</v>
      </c>
      <c r="O240" s="43"/>
    </row>
    <row r="241" spans="1:15" hidden="1" x14ac:dyDescent="0.25">
      <c r="A241" s="7" t="s">
        <v>1287</v>
      </c>
      <c r="B241" s="7" t="s">
        <v>1288</v>
      </c>
      <c r="C241" s="7" t="s">
        <v>1289</v>
      </c>
      <c r="D241" s="7" t="s">
        <v>17</v>
      </c>
      <c r="E241" s="49"/>
      <c r="F241" s="49"/>
      <c r="G241" s="8" t="s">
        <v>582</v>
      </c>
      <c r="H241" s="8" t="s">
        <v>19</v>
      </c>
      <c r="I241" s="7" t="s">
        <v>583</v>
      </c>
      <c r="J241" s="8" t="s">
        <v>21</v>
      </c>
      <c r="K241" s="8" t="s">
        <v>27</v>
      </c>
      <c r="L241" s="28"/>
      <c r="M241" s="42"/>
      <c r="N241" s="18">
        <v>2791844.66</v>
      </c>
      <c r="O241" s="43"/>
    </row>
    <row r="242" spans="1:15" hidden="1" x14ac:dyDescent="0.25">
      <c r="A242" s="7" t="s">
        <v>1290</v>
      </c>
      <c r="B242" s="7" t="s">
        <v>1291</v>
      </c>
      <c r="C242" s="7" t="s">
        <v>1292</v>
      </c>
      <c r="D242" s="7" t="s">
        <v>17</v>
      </c>
      <c r="E242" s="49"/>
      <c r="F242" s="49"/>
      <c r="G242" s="8" t="s">
        <v>582</v>
      </c>
      <c r="H242" s="8" t="s">
        <v>19</v>
      </c>
      <c r="I242" s="7" t="s">
        <v>583</v>
      </c>
      <c r="J242" s="8" t="s">
        <v>21</v>
      </c>
      <c r="K242" s="8" t="s">
        <v>27</v>
      </c>
      <c r="L242" s="28"/>
      <c r="M242" s="42"/>
      <c r="N242" s="18">
        <v>1618374.83</v>
      </c>
      <c r="O242" s="43"/>
    </row>
    <row r="243" spans="1:15" hidden="1" x14ac:dyDescent="0.25">
      <c r="A243" s="7" t="s">
        <v>1293</v>
      </c>
      <c r="B243" s="7" t="s">
        <v>1294</v>
      </c>
      <c r="C243" s="7" t="s">
        <v>1295</v>
      </c>
      <c r="D243" s="7" t="s">
        <v>17</v>
      </c>
      <c r="E243" s="49"/>
      <c r="F243" s="49"/>
      <c r="G243" s="8" t="s">
        <v>582</v>
      </c>
      <c r="H243" s="8" t="s">
        <v>19</v>
      </c>
      <c r="I243" s="7" t="s">
        <v>583</v>
      </c>
      <c r="J243" s="8" t="s">
        <v>21</v>
      </c>
      <c r="K243" s="8" t="s">
        <v>27</v>
      </c>
      <c r="L243" s="28"/>
      <c r="M243" s="42"/>
      <c r="N243" s="18">
        <v>928167.39</v>
      </c>
      <c r="O243" s="43"/>
    </row>
    <row r="244" spans="1:15" hidden="1" x14ac:dyDescent="0.25">
      <c r="A244" s="7" t="s">
        <v>1296</v>
      </c>
      <c r="B244" s="7" t="s">
        <v>1297</v>
      </c>
      <c r="C244" s="7" t="s">
        <v>1298</v>
      </c>
      <c r="D244" s="7" t="s">
        <v>17</v>
      </c>
      <c r="E244" s="49"/>
      <c r="F244" s="49"/>
      <c r="G244" s="8" t="s">
        <v>582</v>
      </c>
      <c r="H244" s="8" t="s">
        <v>19</v>
      </c>
      <c r="I244" s="7" t="s">
        <v>583</v>
      </c>
      <c r="J244" s="8" t="s">
        <v>21</v>
      </c>
      <c r="K244" s="8" t="s">
        <v>27</v>
      </c>
      <c r="L244" s="28"/>
      <c r="M244" s="42"/>
      <c r="N244" s="18">
        <v>391412.78</v>
      </c>
      <c r="O244" s="43"/>
    </row>
    <row r="245" spans="1:15" hidden="1" x14ac:dyDescent="0.25">
      <c r="A245" s="7" t="s">
        <v>1299</v>
      </c>
      <c r="B245" s="7" t="s">
        <v>1300</v>
      </c>
      <c r="C245" s="7" t="s">
        <v>1301</v>
      </c>
      <c r="D245" s="7" t="s">
        <v>17</v>
      </c>
      <c r="E245" s="49"/>
      <c r="F245" s="49"/>
      <c r="G245" s="8" t="s">
        <v>582</v>
      </c>
      <c r="H245" s="8" t="s">
        <v>19</v>
      </c>
      <c r="I245" s="7" t="s">
        <v>583</v>
      </c>
      <c r="J245" s="8" t="s">
        <v>21</v>
      </c>
      <c r="K245" s="8" t="s">
        <v>27</v>
      </c>
      <c r="L245" s="28"/>
      <c r="M245" s="42"/>
      <c r="N245" s="18">
        <v>754823.85</v>
      </c>
      <c r="O245" s="43"/>
    </row>
    <row r="246" spans="1:15" hidden="1" x14ac:dyDescent="0.25">
      <c r="A246" s="7" t="s">
        <v>1302</v>
      </c>
      <c r="B246" s="7" t="s">
        <v>1303</v>
      </c>
      <c r="C246" s="7" t="s">
        <v>1304</v>
      </c>
      <c r="D246" s="7" t="s">
        <v>17</v>
      </c>
      <c r="E246" s="49"/>
      <c r="F246" s="49"/>
      <c r="G246" s="8" t="s">
        <v>582</v>
      </c>
      <c r="H246" s="8" t="s">
        <v>19</v>
      </c>
      <c r="I246" s="7" t="s">
        <v>583</v>
      </c>
      <c r="J246" s="8" t="s">
        <v>21</v>
      </c>
      <c r="K246" s="8" t="s">
        <v>27</v>
      </c>
      <c r="L246" s="28"/>
      <c r="M246" s="42"/>
      <c r="N246" s="18">
        <v>492872.29</v>
      </c>
      <c r="O246" s="43"/>
    </row>
    <row r="247" spans="1:15" hidden="1" x14ac:dyDescent="0.25">
      <c r="A247" s="7" t="s">
        <v>1305</v>
      </c>
      <c r="B247" s="7" t="s">
        <v>1306</v>
      </c>
      <c r="C247" s="7" t="s">
        <v>1307</v>
      </c>
      <c r="D247" s="7" t="s">
        <v>17</v>
      </c>
      <c r="E247" s="49"/>
      <c r="F247" s="49"/>
      <c r="G247" s="8" t="s">
        <v>582</v>
      </c>
      <c r="H247" s="8" t="s">
        <v>19</v>
      </c>
      <c r="I247" s="7" t="s">
        <v>583</v>
      </c>
      <c r="J247" s="8" t="s">
        <v>21</v>
      </c>
      <c r="K247" s="8" t="s">
        <v>27</v>
      </c>
      <c r="L247" s="28"/>
      <c r="M247" s="42"/>
      <c r="N247" s="18">
        <v>470068.97</v>
      </c>
      <c r="O247" s="43"/>
    </row>
    <row r="248" spans="1:15" hidden="1" x14ac:dyDescent="0.25">
      <c r="A248" s="7" t="s">
        <v>1308</v>
      </c>
      <c r="B248" s="7" t="s">
        <v>1309</v>
      </c>
      <c r="C248" s="7" t="s">
        <v>1310</v>
      </c>
      <c r="D248" s="7" t="s">
        <v>17</v>
      </c>
      <c r="E248" s="49"/>
      <c r="F248" s="49"/>
      <c r="G248" s="8" t="s">
        <v>582</v>
      </c>
      <c r="H248" s="8" t="s">
        <v>19</v>
      </c>
      <c r="I248" s="7" t="s">
        <v>583</v>
      </c>
      <c r="J248" s="8" t="s">
        <v>21</v>
      </c>
      <c r="K248" s="8" t="s">
        <v>27</v>
      </c>
      <c r="L248" s="28"/>
      <c r="M248" s="42"/>
      <c r="N248" s="18">
        <v>347755.19</v>
      </c>
      <c r="O248" s="43"/>
    </row>
    <row r="249" spans="1:15" hidden="1" x14ac:dyDescent="0.25">
      <c r="A249" s="7" t="s">
        <v>1311</v>
      </c>
      <c r="B249" s="7" t="s">
        <v>1312</v>
      </c>
      <c r="C249" s="7" t="s">
        <v>1313</v>
      </c>
      <c r="D249" s="7" t="s">
        <v>17</v>
      </c>
      <c r="E249" s="49"/>
      <c r="F249" s="49"/>
      <c r="G249" s="8" t="s">
        <v>582</v>
      </c>
      <c r="H249" s="8" t="s">
        <v>19</v>
      </c>
      <c r="I249" s="7" t="s">
        <v>583</v>
      </c>
      <c r="J249" s="8" t="s">
        <v>21</v>
      </c>
      <c r="K249" s="8" t="s">
        <v>27</v>
      </c>
      <c r="L249" s="28"/>
      <c r="M249" s="42"/>
      <c r="N249" s="18">
        <v>152066.76</v>
      </c>
      <c r="O249" s="43"/>
    </row>
    <row r="250" spans="1:15" hidden="1" x14ac:dyDescent="0.25">
      <c r="A250" s="7" t="s">
        <v>1314</v>
      </c>
      <c r="B250" s="7" t="s">
        <v>1315</v>
      </c>
      <c r="C250" s="7" t="s">
        <v>1316</v>
      </c>
      <c r="D250" s="7" t="s">
        <v>17</v>
      </c>
      <c r="E250" s="49"/>
      <c r="F250" s="49"/>
      <c r="G250" s="8" t="s">
        <v>582</v>
      </c>
      <c r="H250" s="8" t="s">
        <v>19</v>
      </c>
      <c r="I250" s="7" t="s">
        <v>583</v>
      </c>
      <c r="J250" s="8" t="s">
        <v>21</v>
      </c>
      <c r="K250" s="8" t="s">
        <v>27</v>
      </c>
      <c r="L250" s="28"/>
      <c r="M250" s="42"/>
      <c r="N250" s="18">
        <v>139466.29999999999</v>
      </c>
      <c r="O250" s="43"/>
    </row>
    <row r="251" spans="1:15" hidden="1" x14ac:dyDescent="0.25">
      <c r="A251" s="7" t="s">
        <v>1317</v>
      </c>
      <c r="B251" s="7" t="s">
        <v>1318</v>
      </c>
      <c r="C251" s="7" t="s">
        <v>1319</v>
      </c>
      <c r="D251" s="7" t="s">
        <v>17</v>
      </c>
      <c r="E251" s="49"/>
      <c r="F251" s="49"/>
      <c r="G251" s="8" t="s">
        <v>582</v>
      </c>
      <c r="H251" s="8" t="s">
        <v>19</v>
      </c>
      <c r="I251" s="7" t="s">
        <v>583</v>
      </c>
      <c r="J251" s="8" t="s">
        <v>21</v>
      </c>
      <c r="K251" s="8" t="s">
        <v>27</v>
      </c>
      <c r="L251" s="28"/>
      <c r="M251" s="42"/>
      <c r="N251" s="18">
        <v>903515.45</v>
      </c>
      <c r="O251" s="43"/>
    </row>
    <row r="252" spans="1:15" hidden="1" x14ac:dyDescent="0.25">
      <c r="A252" s="7" t="s">
        <v>1320</v>
      </c>
      <c r="B252" s="7" t="s">
        <v>1321</v>
      </c>
      <c r="C252" s="7" t="s">
        <v>1322</v>
      </c>
      <c r="D252" s="7" t="s">
        <v>17</v>
      </c>
      <c r="E252" s="49"/>
      <c r="F252" s="49"/>
      <c r="G252" s="8" t="s">
        <v>582</v>
      </c>
      <c r="H252" s="8" t="s">
        <v>19</v>
      </c>
      <c r="I252" s="7" t="s">
        <v>583</v>
      </c>
      <c r="J252" s="8" t="s">
        <v>21</v>
      </c>
      <c r="K252" s="8" t="s">
        <v>27</v>
      </c>
      <c r="L252" s="28"/>
      <c r="M252" s="42"/>
      <c r="N252" s="18">
        <v>353571.37</v>
      </c>
      <c r="O252" s="43"/>
    </row>
    <row r="253" spans="1:15" hidden="1" x14ac:dyDescent="0.25">
      <c r="A253" s="7" t="s">
        <v>1323</v>
      </c>
      <c r="B253" s="7" t="s">
        <v>1324</v>
      </c>
      <c r="C253" s="7" t="s">
        <v>1325</v>
      </c>
      <c r="D253" s="7" t="s">
        <v>17</v>
      </c>
      <c r="E253" s="49"/>
      <c r="F253" s="49"/>
      <c r="G253" s="8" t="s">
        <v>582</v>
      </c>
      <c r="H253" s="8" t="s">
        <v>19</v>
      </c>
      <c r="I253" s="7" t="s">
        <v>583</v>
      </c>
      <c r="J253" s="8" t="s">
        <v>21</v>
      </c>
      <c r="K253" s="8" t="s">
        <v>27</v>
      </c>
      <c r="L253" s="28"/>
      <c r="M253" s="42"/>
      <c r="N253" s="18">
        <v>157643.53</v>
      </c>
      <c r="O253" s="43"/>
    </row>
    <row r="254" spans="1:15" hidden="1" x14ac:dyDescent="0.25">
      <c r="A254" s="7" t="s">
        <v>1326</v>
      </c>
      <c r="B254" s="7" t="s">
        <v>1327</v>
      </c>
      <c r="C254" s="7" t="s">
        <v>1328</v>
      </c>
      <c r="D254" s="7" t="s">
        <v>17</v>
      </c>
      <c r="E254" s="49"/>
      <c r="F254" s="49"/>
      <c r="G254" s="8" t="s">
        <v>582</v>
      </c>
      <c r="H254" s="8" t="s">
        <v>19</v>
      </c>
      <c r="I254" s="7" t="s">
        <v>583</v>
      </c>
      <c r="J254" s="8" t="s">
        <v>21</v>
      </c>
      <c r="K254" s="8" t="s">
        <v>27</v>
      </c>
      <c r="L254" s="28"/>
      <c r="M254" s="42"/>
      <c r="N254" s="18">
        <v>470497.75</v>
      </c>
      <c r="O254" s="43"/>
    </row>
    <row r="255" spans="1:15" hidden="1" x14ac:dyDescent="0.25">
      <c r="A255" s="7" t="s">
        <v>1329</v>
      </c>
      <c r="B255" s="7" t="s">
        <v>1330</v>
      </c>
      <c r="C255" s="7" t="s">
        <v>1331</v>
      </c>
      <c r="D255" s="7" t="s">
        <v>17</v>
      </c>
      <c r="E255" s="49"/>
      <c r="F255" s="49"/>
      <c r="G255" s="8" t="s">
        <v>582</v>
      </c>
      <c r="H255" s="8" t="s">
        <v>19</v>
      </c>
      <c r="I255" s="7" t="s">
        <v>583</v>
      </c>
      <c r="J255" s="8" t="s">
        <v>21</v>
      </c>
      <c r="K255" s="8" t="s">
        <v>27</v>
      </c>
      <c r="L255" s="28"/>
      <c r="M255" s="42"/>
      <c r="N255" s="18">
        <v>117760.21</v>
      </c>
      <c r="O255" s="43"/>
    </row>
    <row r="256" spans="1:15" hidden="1" x14ac:dyDescent="0.25">
      <c r="A256" s="7" t="s">
        <v>1332</v>
      </c>
      <c r="B256" s="7" t="s">
        <v>1333</v>
      </c>
      <c r="C256" s="7" t="s">
        <v>1334</v>
      </c>
      <c r="D256" s="7" t="s">
        <v>17</v>
      </c>
      <c r="E256" s="49"/>
      <c r="F256" s="49"/>
      <c r="G256" s="8" t="s">
        <v>582</v>
      </c>
      <c r="H256" s="8" t="s">
        <v>19</v>
      </c>
      <c r="I256" s="7" t="s">
        <v>583</v>
      </c>
      <c r="J256" s="8" t="s">
        <v>21</v>
      </c>
      <c r="K256" s="8" t="s">
        <v>27</v>
      </c>
      <c r="L256" s="28"/>
      <c r="M256" s="42"/>
      <c r="N256" s="18">
        <v>49622.82</v>
      </c>
      <c r="O256" s="43"/>
    </row>
    <row r="257" spans="1:15" hidden="1" x14ac:dyDescent="0.25">
      <c r="A257" s="7" t="s">
        <v>1335</v>
      </c>
      <c r="B257" s="7" t="s">
        <v>1336</v>
      </c>
      <c r="C257" s="7" t="s">
        <v>1337</v>
      </c>
      <c r="D257" s="7" t="s">
        <v>17</v>
      </c>
      <c r="E257" s="49"/>
      <c r="F257" s="49"/>
      <c r="G257" s="8" t="s">
        <v>582</v>
      </c>
      <c r="H257" s="8" t="s">
        <v>19</v>
      </c>
      <c r="I257" s="7" t="s">
        <v>583</v>
      </c>
      <c r="J257" s="8" t="s">
        <v>21</v>
      </c>
      <c r="K257" s="8" t="s">
        <v>27</v>
      </c>
      <c r="L257" s="28"/>
      <c r="M257" s="42"/>
      <c r="N257" s="18">
        <v>224696.03</v>
      </c>
      <c r="O257" s="43"/>
    </row>
    <row r="258" spans="1:15" hidden="1" x14ac:dyDescent="0.25">
      <c r="A258" s="7" t="s">
        <v>1338</v>
      </c>
      <c r="B258" s="7" t="s">
        <v>1339</v>
      </c>
      <c r="C258" s="7" t="s">
        <v>1340</v>
      </c>
      <c r="D258" s="7" t="s">
        <v>17</v>
      </c>
      <c r="E258" s="49"/>
      <c r="F258" s="49"/>
      <c r="G258" s="8" t="s">
        <v>582</v>
      </c>
      <c r="H258" s="8" t="s">
        <v>19</v>
      </c>
      <c r="I258" s="7" t="s">
        <v>583</v>
      </c>
      <c r="J258" s="8" t="s">
        <v>21</v>
      </c>
      <c r="K258" s="8" t="s">
        <v>27</v>
      </c>
      <c r="L258" s="28"/>
      <c r="M258" s="42"/>
      <c r="N258" s="18">
        <v>325003.69</v>
      </c>
      <c r="O258" s="43"/>
    </row>
    <row r="259" spans="1:15" hidden="1" x14ac:dyDescent="0.25">
      <c r="A259" s="7" t="s">
        <v>1341</v>
      </c>
      <c r="B259" s="7" t="s">
        <v>1342</v>
      </c>
      <c r="C259" s="7" t="s">
        <v>1343</v>
      </c>
      <c r="D259" s="7" t="s">
        <v>17</v>
      </c>
      <c r="E259" s="49"/>
      <c r="F259" s="49"/>
      <c r="G259" s="8" t="s">
        <v>582</v>
      </c>
      <c r="H259" s="8" t="s">
        <v>19</v>
      </c>
      <c r="I259" s="7" t="s">
        <v>583</v>
      </c>
      <c r="J259" s="8" t="s">
        <v>21</v>
      </c>
      <c r="K259" s="8" t="s">
        <v>27</v>
      </c>
      <c r="L259" s="28"/>
      <c r="M259" s="42"/>
      <c r="N259" s="18">
        <v>874393.99</v>
      </c>
      <c r="O259" s="43"/>
    </row>
    <row r="260" spans="1:15" hidden="1" x14ac:dyDescent="0.25">
      <c r="A260" s="7" t="s">
        <v>1344</v>
      </c>
      <c r="B260" s="7" t="s">
        <v>1345</v>
      </c>
      <c r="C260" s="7" t="s">
        <v>1346</v>
      </c>
      <c r="D260" s="7" t="s">
        <v>17</v>
      </c>
      <c r="E260" s="49"/>
      <c r="F260" s="49"/>
      <c r="G260" s="8" t="s">
        <v>582</v>
      </c>
      <c r="H260" s="8" t="s">
        <v>19</v>
      </c>
      <c r="I260" s="7" t="s">
        <v>583</v>
      </c>
      <c r="J260" s="8" t="s">
        <v>21</v>
      </c>
      <c r="K260" s="8" t="s">
        <v>27</v>
      </c>
      <c r="L260" s="28"/>
      <c r="M260" s="42"/>
      <c r="N260" s="18">
        <v>164779.74</v>
      </c>
      <c r="O260" s="43"/>
    </row>
    <row r="261" spans="1:15" hidden="1" x14ac:dyDescent="0.25">
      <c r="A261" s="7" t="s">
        <v>1347</v>
      </c>
      <c r="B261" s="7" t="s">
        <v>1348</v>
      </c>
      <c r="C261" s="7" t="s">
        <v>1349</v>
      </c>
      <c r="D261" s="7" t="s">
        <v>17</v>
      </c>
      <c r="E261" s="49"/>
      <c r="F261" s="49"/>
      <c r="G261" s="8" t="s">
        <v>582</v>
      </c>
      <c r="H261" s="8" t="s">
        <v>19</v>
      </c>
      <c r="I261" s="7" t="s">
        <v>583</v>
      </c>
      <c r="J261" s="8" t="s">
        <v>21</v>
      </c>
      <c r="K261" s="8" t="s">
        <v>27</v>
      </c>
      <c r="L261" s="28"/>
      <c r="M261" s="42"/>
      <c r="N261" s="18">
        <v>128198.56</v>
      </c>
      <c r="O261" s="43"/>
    </row>
    <row r="262" spans="1:15" hidden="1" x14ac:dyDescent="0.25">
      <c r="A262" s="7" t="s">
        <v>1350</v>
      </c>
      <c r="B262" s="7" t="s">
        <v>1351</v>
      </c>
      <c r="C262" s="7" t="s">
        <v>1352</v>
      </c>
      <c r="D262" s="7" t="s">
        <v>17</v>
      </c>
      <c r="E262" s="49"/>
      <c r="F262" s="49"/>
      <c r="G262" s="8" t="s">
        <v>582</v>
      </c>
      <c r="H262" s="8" t="s">
        <v>19</v>
      </c>
      <c r="I262" s="7" t="s">
        <v>583</v>
      </c>
      <c r="J262" s="8" t="s">
        <v>21</v>
      </c>
      <c r="K262" s="8" t="s">
        <v>27</v>
      </c>
      <c r="L262" s="28"/>
      <c r="M262" s="42"/>
      <c r="N262" s="18">
        <v>241804.84</v>
      </c>
      <c r="O262" s="43"/>
    </row>
    <row r="263" spans="1:15" hidden="1" x14ac:dyDescent="0.25">
      <c r="A263" s="7" t="s">
        <v>1353</v>
      </c>
      <c r="B263" s="7" t="s">
        <v>1354</v>
      </c>
      <c r="C263" s="7" t="s">
        <v>1355</v>
      </c>
      <c r="D263" s="7" t="s">
        <v>17</v>
      </c>
      <c r="E263" s="49"/>
      <c r="F263" s="49"/>
      <c r="G263" s="8" t="s">
        <v>582</v>
      </c>
      <c r="H263" s="8" t="s">
        <v>19</v>
      </c>
      <c r="I263" s="7" t="s">
        <v>583</v>
      </c>
      <c r="J263" s="8" t="s">
        <v>21</v>
      </c>
      <c r="K263" s="8" t="s">
        <v>27</v>
      </c>
      <c r="L263" s="28"/>
      <c r="M263" s="42"/>
      <c r="N263" s="18">
        <v>506025.31</v>
      </c>
      <c r="O263" s="43"/>
    </row>
    <row r="264" spans="1:15" hidden="1" x14ac:dyDescent="0.25">
      <c r="A264" s="7" t="s">
        <v>1356</v>
      </c>
      <c r="B264" s="7" t="s">
        <v>1357</v>
      </c>
      <c r="C264" s="7" t="s">
        <v>1358</v>
      </c>
      <c r="D264" s="7" t="s">
        <v>17</v>
      </c>
      <c r="E264" s="49"/>
      <c r="F264" s="49"/>
      <c r="G264" s="8" t="s">
        <v>582</v>
      </c>
      <c r="H264" s="8" t="s">
        <v>19</v>
      </c>
      <c r="I264" s="7" t="s">
        <v>583</v>
      </c>
      <c r="J264" s="8" t="s">
        <v>21</v>
      </c>
      <c r="K264" s="8" t="s">
        <v>27</v>
      </c>
      <c r="L264" s="28"/>
      <c r="M264" s="42"/>
      <c r="N264" s="18">
        <v>918074.9</v>
      </c>
      <c r="O264" s="43"/>
    </row>
    <row r="265" spans="1:15" hidden="1" x14ac:dyDescent="0.25">
      <c r="A265" s="7" t="s">
        <v>1359</v>
      </c>
      <c r="B265" s="7" t="s">
        <v>1360</v>
      </c>
      <c r="C265" s="7" t="s">
        <v>1361</v>
      </c>
      <c r="D265" s="7" t="s">
        <v>17</v>
      </c>
      <c r="E265" s="49"/>
      <c r="F265" s="49"/>
      <c r="G265" s="8" t="s">
        <v>582</v>
      </c>
      <c r="H265" s="8" t="s">
        <v>19</v>
      </c>
      <c r="I265" s="7" t="s">
        <v>583</v>
      </c>
      <c r="J265" s="8" t="s">
        <v>21</v>
      </c>
      <c r="K265" s="8" t="s">
        <v>27</v>
      </c>
      <c r="L265" s="28"/>
      <c r="M265" s="42"/>
      <c r="N265" s="18">
        <v>1980704.72</v>
      </c>
      <c r="O265" s="43"/>
    </row>
    <row r="266" spans="1:15" hidden="1" x14ac:dyDescent="0.25">
      <c r="A266" s="7" t="s">
        <v>1362</v>
      </c>
      <c r="B266" s="7" t="s">
        <v>1363</v>
      </c>
      <c r="C266" s="7" t="s">
        <v>1364</v>
      </c>
      <c r="D266" s="7" t="s">
        <v>17</v>
      </c>
      <c r="E266" s="49"/>
      <c r="F266" s="49"/>
      <c r="G266" s="8" t="s">
        <v>582</v>
      </c>
      <c r="H266" s="8" t="s">
        <v>19</v>
      </c>
      <c r="I266" s="7" t="s">
        <v>583</v>
      </c>
      <c r="J266" s="8" t="s">
        <v>21</v>
      </c>
      <c r="K266" s="8" t="s">
        <v>27</v>
      </c>
      <c r="L266" s="28"/>
      <c r="M266" s="42"/>
      <c r="N266" s="18">
        <v>785739.73</v>
      </c>
      <c r="O266" s="43"/>
    </row>
    <row r="267" spans="1:15" hidden="1" x14ac:dyDescent="0.25">
      <c r="A267" s="7" t="s">
        <v>1365</v>
      </c>
      <c r="B267" s="7" t="s">
        <v>1366</v>
      </c>
      <c r="C267" s="7" t="s">
        <v>1367</v>
      </c>
      <c r="D267" s="7" t="s">
        <v>17</v>
      </c>
      <c r="E267" s="49"/>
      <c r="F267" s="49"/>
      <c r="G267" s="8" t="s">
        <v>582</v>
      </c>
      <c r="H267" s="8" t="s">
        <v>19</v>
      </c>
      <c r="I267" s="7" t="s">
        <v>583</v>
      </c>
      <c r="J267" s="8" t="s">
        <v>21</v>
      </c>
      <c r="K267" s="8" t="s">
        <v>27</v>
      </c>
      <c r="L267" s="28"/>
      <c r="M267" s="42"/>
      <c r="N267" s="18">
        <v>137294.49</v>
      </c>
      <c r="O267" s="43"/>
    </row>
    <row r="268" spans="1:15" hidden="1" x14ac:dyDescent="0.25">
      <c r="A268" s="7" t="s">
        <v>1368</v>
      </c>
      <c r="B268" s="7" t="s">
        <v>1369</v>
      </c>
      <c r="C268" s="7" t="s">
        <v>1370</v>
      </c>
      <c r="D268" s="7" t="s">
        <v>17</v>
      </c>
      <c r="E268" s="49"/>
      <c r="F268" s="49"/>
      <c r="G268" s="8" t="s">
        <v>582</v>
      </c>
      <c r="H268" s="8" t="s">
        <v>19</v>
      </c>
      <c r="I268" s="7" t="s">
        <v>583</v>
      </c>
      <c r="J268" s="8" t="s">
        <v>21</v>
      </c>
      <c r="K268" s="8" t="s">
        <v>27</v>
      </c>
      <c r="L268" s="28"/>
      <c r="M268" s="42"/>
      <c r="N268" s="18">
        <v>366764.26</v>
      </c>
      <c r="O268" s="43"/>
    </row>
    <row r="269" spans="1:15" hidden="1" x14ac:dyDescent="0.25">
      <c r="A269" s="7" t="s">
        <v>1371</v>
      </c>
      <c r="B269" s="7" t="s">
        <v>1372</v>
      </c>
      <c r="C269" s="7" t="s">
        <v>1373</v>
      </c>
      <c r="D269" s="7" t="s">
        <v>17</v>
      </c>
      <c r="E269" s="49"/>
      <c r="F269" s="49"/>
      <c r="G269" s="8" t="s">
        <v>582</v>
      </c>
      <c r="H269" s="8" t="s">
        <v>19</v>
      </c>
      <c r="I269" s="7" t="s">
        <v>583</v>
      </c>
      <c r="J269" s="8" t="s">
        <v>21</v>
      </c>
      <c r="K269" s="8" t="s">
        <v>27</v>
      </c>
      <c r="L269" s="28"/>
      <c r="M269" s="42"/>
      <c r="N269" s="18">
        <v>154379.53</v>
      </c>
      <c r="O269" s="43"/>
    </row>
    <row r="270" spans="1:15" hidden="1" x14ac:dyDescent="0.25">
      <c r="A270" s="7" t="s">
        <v>1374</v>
      </c>
      <c r="B270" s="7" t="s">
        <v>1375</v>
      </c>
      <c r="C270" s="7" t="s">
        <v>1376</v>
      </c>
      <c r="D270" s="7" t="s">
        <v>17</v>
      </c>
      <c r="E270" s="49"/>
      <c r="F270" s="49"/>
      <c r="G270" s="8" t="s">
        <v>582</v>
      </c>
      <c r="H270" s="8" t="s">
        <v>19</v>
      </c>
      <c r="I270" s="7" t="s">
        <v>583</v>
      </c>
      <c r="J270" s="8" t="s">
        <v>21</v>
      </c>
      <c r="K270" s="8" t="s">
        <v>27</v>
      </c>
      <c r="L270" s="28"/>
      <c r="M270" s="42"/>
      <c r="N270" s="18">
        <v>139485.5</v>
      </c>
      <c r="O270" s="43"/>
    </row>
    <row r="271" spans="1:15" hidden="1" x14ac:dyDescent="0.25">
      <c r="A271" s="7" t="s">
        <v>1377</v>
      </c>
      <c r="B271" s="7" t="s">
        <v>1378</v>
      </c>
      <c r="C271" s="7" t="s">
        <v>1379</v>
      </c>
      <c r="D271" s="7" t="s">
        <v>17</v>
      </c>
      <c r="E271" s="49"/>
      <c r="F271" s="49"/>
      <c r="G271" s="8" t="s">
        <v>582</v>
      </c>
      <c r="H271" s="8" t="s">
        <v>19</v>
      </c>
      <c r="I271" s="7" t="s">
        <v>583</v>
      </c>
      <c r="J271" s="8" t="s">
        <v>21</v>
      </c>
      <c r="K271" s="8" t="s">
        <v>27</v>
      </c>
      <c r="L271" s="28"/>
      <c r="M271" s="42"/>
      <c r="N271" s="18">
        <v>334476.40000000002</v>
      </c>
      <c r="O271" s="43"/>
    </row>
    <row r="272" spans="1:15" hidden="1" x14ac:dyDescent="0.25">
      <c r="A272" s="7" t="s">
        <v>1380</v>
      </c>
      <c r="B272" s="7" t="s">
        <v>1381</v>
      </c>
      <c r="C272" s="7" t="s">
        <v>1382</v>
      </c>
      <c r="D272" s="7" t="s">
        <v>17</v>
      </c>
      <c r="E272" s="49"/>
      <c r="F272" s="49"/>
      <c r="G272" s="8" t="s">
        <v>582</v>
      </c>
      <c r="H272" s="8" t="s">
        <v>19</v>
      </c>
      <c r="I272" s="7" t="s">
        <v>583</v>
      </c>
      <c r="J272" s="8" t="s">
        <v>21</v>
      </c>
      <c r="K272" s="8" t="s">
        <v>27</v>
      </c>
      <c r="L272" s="28"/>
      <c r="M272" s="42"/>
      <c r="N272" s="18">
        <v>233734.99</v>
      </c>
      <c r="O272" s="43"/>
    </row>
    <row r="273" spans="1:15" hidden="1" x14ac:dyDescent="0.25">
      <c r="A273" s="7" t="s">
        <v>1383</v>
      </c>
      <c r="B273" s="7" t="s">
        <v>1384</v>
      </c>
      <c r="C273" s="7" t="s">
        <v>1385</v>
      </c>
      <c r="D273" s="7" t="s">
        <v>17</v>
      </c>
      <c r="E273" s="49"/>
      <c r="F273" s="49"/>
      <c r="G273" s="8" t="s">
        <v>582</v>
      </c>
      <c r="H273" s="8" t="s">
        <v>19</v>
      </c>
      <c r="I273" s="7" t="s">
        <v>583</v>
      </c>
      <c r="J273" s="8" t="s">
        <v>21</v>
      </c>
      <c r="K273" s="8" t="s">
        <v>27</v>
      </c>
      <c r="L273" s="28"/>
      <c r="M273" s="42"/>
      <c r="N273" s="18">
        <v>16268.39</v>
      </c>
      <c r="O273" s="43"/>
    </row>
    <row r="274" spans="1:15" hidden="1" x14ac:dyDescent="0.25">
      <c r="A274" s="7" t="s">
        <v>1386</v>
      </c>
      <c r="B274" s="7" t="s">
        <v>1387</v>
      </c>
      <c r="C274" s="7" t="s">
        <v>1388</v>
      </c>
      <c r="D274" s="7" t="s">
        <v>17</v>
      </c>
      <c r="E274" s="49"/>
      <c r="F274" s="49"/>
      <c r="G274" s="8" t="s">
        <v>582</v>
      </c>
      <c r="H274" s="8" t="s">
        <v>19</v>
      </c>
      <c r="I274" s="7" t="s">
        <v>583</v>
      </c>
      <c r="J274" s="8" t="s">
        <v>21</v>
      </c>
      <c r="K274" s="8" t="s">
        <v>27</v>
      </c>
      <c r="L274" s="28"/>
      <c r="M274" s="42"/>
      <c r="N274" s="18">
        <v>286509.96000000002</v>
      </c>
      <c r="O274" s="43"/>
    </row>
    <row r="275" spans="1:15" hidden="1" x14ac:dyDescent="0.25">
      <c r="A275" s="7" t="s">
        <v>1389</v>
      </c>
      <c r="B275" s="7" t="s">
        <v>1390</v>
      </c>
      <c r="C275" s="7" t="s">
        <v>1391</v>
      </c>
      <c r="D275" s="7" t="s">
        <v>17</v>
      </c>
      <c r="E275" s="49"/>
      <c r="F275" s="49"/>
      <c r="G275" s="8" t="s">
        <v>582</v>
      </c>
      <c r="H275" s="8" t="s">
        <v>19</v>
      </c>
      <c r="I275" s="7" t="s">
        <v>583</v>
      </c>
      <c r="J275" s="8" t="s">
        <v>21</v>
      </c>
      <c r="K275" s="8" t="s">
        <v>27</v>
      </c>
      <c r="L275" s="28"/>
      <c r="M275" s="42"/>
      <c r="N275" s="18">
        <v>127269.39</v>
      </c>
      <c r="O275" s="43"/>
    </row>
    <row r="276" spans="1:15" hidden="1" x14ac:dyDescent="0.25">
      <c r="A276" s="7" t="s">
        <v>1392</v>
      </c>
      <c r="B276" s="7" t="s">
        <v>1393</v>
      </c>
      <c r="C276" s="7" t="s">
        <v>1394</v>
      </c>
      <c r="D276" s="7" t="s">
        <v>17</v>
      </c>
      <c r="E276" s="49"/>
      <c r="F276" s="49"/>
      <c r="G276" s="8" t="s">
        <v>582</v>
      </c>
      <c r="H276" s="8" t="s">
        <v>19</v>
      </c>
      <c r="I276" s="7" t="s">
        <v>583</v>
      </c>
      <c r="J276" s="8" t="s">
        <v>21</v>
      </c>
      <c r="K276" s="8" t="s">
        <v>27</v>
      </c>
      <c r="L276" s="28"/>
      <c r="M276" s="42"/>
      <c r="N276" s="18">
        <v>78925.259999999995</v>
      </c>
      <c r="O276" s="43"/>
    </row>
    <row r="277" spans="1:15" hidden="1" x14ac:dyDescent="0.25">
      <c r="A277" s="7" t="s">
        <v>1395</v>
      </c>
      <c r="B277" s="7" t="s">
        <v>1396</v>
      </c>
      <c r="C277" s="7" t="s">
        <v>1397</v>
      </c>
      <c r="D277" s="7" t="s">
        <v>17</v>
      </c>
      <c r="E277" s="49"/>
      <c r="F277" s="49"/>
      <c r="G277" s="8" t="s">
        <v>582</v>
      </c>
      <c r="H277" s="8" t="s">
        <v>19</v>
      </c>
      <c r="I277" s="7" t="s">
        <v>583</v>
      </c>
      <c r="J277" s="8" t="s">
        <v>21</v>
      </c>
      <c r="K277" s="8" t="s">
        <v>27</v>
      </c>
      <c r="L277" s="28"/>
      <c r="M277" s="42"/>
      <c r="N277" s="18">
        <v>269491.99</v>
      </c>
      <c r="O277" s="43"/>
    </row>
    <row r="278" spans="1:15" hidden="1" x14ac:dyDescent="0.25">
      <c r="A278" s="7" t="s">
        <v>1398</v>
      </c>
      <c r="B278" s="7" t="s">
        <v>1399</v>
      </c>
      <c r="C278" s="7" t="s">
        <v>1400</v>
      </c>
      <c r="D278" s="7" t="s">
        <v>17</v>
      </c>
      <c r="E278" s="49"/>
      <c r="F278" s="49"/>
      <c r="G278" s="8" t="s">
        <v>582</v>
      </c>
      <c r="H278" s="8" t="s">
        <v>19</v>
      </c>
      <c r="I278" s="7" t="s">
        <v>583</v>
      </c>
      <c r="J278" s="8" t="s">
        <v>21</v>
      </c>
      <c r="K278" s="8" t="s">
        <v>27</v>
      </c>
      <c r="L278" s="28"/>
      <c r="M278" s="42"/>
      <c r="N278" s="18">
        <v>101109.66</v>
      </c>
      <c r="O278" s="43"/>
    </row>
    <row r="279" spans="1:15" hidden="1" x14ac:dyDescent="0.25">
      <c r="A279" s="7" t="s">
        <v>1401</v>
      </c>
      <c r="B279" s="7" t="s">
        <v>1402</v>
      </c>
      <c r="C279" s="7" t="s">
        <v>1403</v>
      </c>
      <c r="D279" s="7" t="s">
        <v>17</v>
      </c>
      <c r="E279" s="49"/>
      <c r="F279" s="49"/>
      <c r="G279" s="8" t="s">
        <v>582</v>
      </c>
      <c r="H279" s="8" t="s">
        <v>19</v>
      </c>
      <c r="I279" s="7" t="s">
        <v>583</v>
      </c>
      <c r="J279" s="8" t="s">
        <v>21</v>
      </c>
      <c r="K279" s="8" t="s">
        <v>27</v>
      </c>
      <c r="L279" s="28"/>
      <c r="M279" s="42"/>
      <c r="N279" s="18">
        <v>49145.52</v>
      </c>
      <c r="O279" s="43"/>
    </row>
    <row r="280" spans="1:15" hidden="1" x14ac:dyDescent="0.25">
      <c r="A280" s="7" t="s">
        <v>1404</v>
      </c>
      <c r="B280" s="7" t="s">
        <v>1405</v>
      </c>
      <c r="C280" s="7" t="s">
        <v>1406</v>
      </c>
      <c r="D280" s="7" t="s">
        <v>17</v>
      </c>
      <c r="E280" s="49"/>
      <c r="F280" s="49"/>
      <c r="G280" s="8" t="s">
        <v>582</v>
      </c>
      <c r="H280" s="8" t="s">
        <v>19</v>
      </c>
      <c r="I280" s="7" t="s">
        <v>583</v>
      </c>
      <c r="J280" s="8" t="s">
        <v>21</v>
      </c>
      <c r="K280" s="8" t="s">
        <v>27</v>
      </c>
      <c r="L280" s="28"/>
      <c r="M280" s="42"/>
      <c r="N280" s="18">
        <v>191517.44</v>
      </c>
      <c r="O280" s="43"/>
    </row>
    <row r="281" spans="1:15" hidden="1" x14ac:dyDescent="0.25">
      <c r="A281" s="7" t="s">
        <v>1407</v>
      </c>
      <c r="B281" s="7" t="s">
        <v>1408</v>
      </c>
      <c r="C281" s="7" t="s">
        <v>1409</v>
      </c>
      <c r="D281" s="7" t="s">
        <v>17</v>
      </c>
      <c r="E281" s="49"/>
      <c r="F281" s="49"/>
      <c r="G281" s="8" t="s">
        <v>582</v>
      </c>
      <c r="H281" s="8" t="s">
        <v>19</v>
      </c>
      <c r="I281" s="7" t="s">
        <v>583</v>
      </c>
      <c r="J281" s="8" t="s">
        <v>21</v>
      </c>
      <c r="K281" s="8" t="s">
        <v>27</v>
      </c>
      <c r="L281" s="28"/>
      <c r="M281" s="42"/>
      <c r="N281" s="18">
        <v>508638.01</v>
      </c>
      <c r="O281" s="43"/>
    </row>
    <row r="282" spans="1:15" hidden="1" x14ac:dyDescent="0.25">
      <c r="A282" s="7" t="s">
        <v>1410</v>
      </c>
      <c r="B282" s="7" t="s">
        <v>1411</v>
      </c>
      <c r="C282" s="7" t="s">
        <v>1412</v>
      </c>
      <c r="D282" s="7" t="s">
        <v>17</v>
      </c>
      <c r="E282" s="49"/>
      <c r="F282" s="49"/>
      <c r="G282" s="8" t="s">
        <v>582</v>
      </c>
      <c r="H282" s="8" t="s">
        <v>19</v>
      </c>
      <c r="I282" s="7" t="s">
        <v>583</v>
      </c>
      <c r="J282" s="8" t="s">
        <v>21</v>
      </c>
      <c r="K282" s="8" t="s">
        <v>27</v>
      </c>
      <c r="L282" s="28"/>
      <c r="M282" s="42"/>
      <c r="N282" s="18">
        <v>50113.08</v>
      </c>
      <c r="O282" s="43"/>
    </row>
    <row r="283" spans="1:15" hidden="1" x14ac:dyDescent="0.25">
      <c r="A283" s="7" t="s">
        <v>1413</v>
      </c>
      <c r="B283" s="7" t="s">
        <v>1414</v>
      </c>
      <c r="C283" s="7" t="s">
        <v>1415</v>
      </c>
      <c r="D283" s="7" t="s">
        <v>17</v>
      </c>
      <c r="E283" s="49"/>
      <c r="F283" s="49"/>
      <c r="G283" s="8" t="s">
        <v>582</v>
      </c>
      <c r="H283" s="8" t="s">
        <v>19</v>
      </c>
      <c r="I283" s="7" t="s">
        <v>583</v>
      </c>
      <c r="J283" s="8" t="s">
        <v>21</v>
      </c>
      <c r="K283" s="8" t="s">
        <v>27</v>
      </c>
      <c r="L283" s="28"/>
      <c r="M283" s="42"/>
      <c r="N283" s="18">
        <v>417446.37</v>
      </c>
      <c r="O283" s="43"/>
    </row>
    <row r="284" spans="1:15" hidden="1" x14ac:dyDescent="0.25">
      <c r="A284" s="7" t="s">
        <v>1416</v>
      </c>
      <c r="B284" s="7" t="s">
        <v>1417</v>
      </c>
      <c r="C284" s="7" t="s">
        <v>1418</v>
      </c>
      <c r="D284" s="7" t="s">
        <v>17</v>
      </c>
      <c r="E284" s="49"/>
      <c r="F284" s="49"/>
      <c r="G284" s="8" t="s">
        <v>582</v>
      </c>
      <c r="H284" s="8" t="s">
        <v>19</v>
      </c>
      <c r="I284" s="7" t="s">
        <v>583</v>
      </c>
      <c r="J284" s="8" t="s">
        <v>21</v>
      </c>
      <c r="K284" s="8" t="s">
        <v>27</v>
      </c>
      <c r="L284" s="28"/>
      <c r="M284" s="42"/>
      <c r="N284" s="18">
        <v>218106.81</v>
      </c>
      <c r="O284" s="43"/>
    </row>
    <row r="285" spans="1:15" hidden="1" x14ac:dyDescent="0.25">
      <c r="A285" s="7" t="s">
        <v>1419</v>
      </c>
      <c r="B285" s="7" t="s">
        <v>1420</v>
      </c>
      <c r="C285" s="7" t="s">
        <v>1421</v>
      </c>
      <c r="D285" s="7" t="s">
        <v>17</v>
      </c>
      <c r="E285" s="49"/>
      <c r="F285" s="49"/>
      <c r="G285" s="8" t="s">
        <v>582</v>
      </c>
      <c r="H285" s="8" t="s">
        <v>19</v>
      </c>
      <c r="I285" s="7" t="s">
        <v>583</v>
      </c>
      <c r="J285" s="8" t="s">
        <v>21</v>
      </c>
      <c r="K285" s="8" t="s">
        <v>27</v>
      </c>
      <c r="L285" s="28"/>
      <c r="M285" s="42"/>
      <c r="N285" s="18">
        <v>63007.74</v>
      </c>
      <c r="O285" s="43"/>
    </row>
    <row r="286" spans="1:15" hidden="1" x14ac:dyDescent="0.25">
      <c r="A286" s="7" t="s">
        <v>1422</v>
      </c>
      <c r="B286" s="7" t="s">
        <v>1423</v>
      </c>
      <c r="C286" s="7" t="s">
        <v>1424</v>
      </c>
      <c r="D286" s="7" t="s">
        <v>17</v>
      </c>
      <c r="E286" s="49"/>
      <c r="F286" s="49"/>
      <c r="G286" s="8" t="s">
        <v>582</v>
      </c>
      <c r="H286" s="8" t="s">
        <v>19</v>
      </c>
      <c r="I286" s="7" t="s">
        <v>583</v>
      </c>
      <c r="J286" s="8" t="s">
        <v>21</v>
      </c>
      <c r="K286" s="8" t="s">
        <v>27</v>
      </c>
      <c r="L286" s="28"/>
      <c r="M286" s="42"/>
      <c r="N286" s="18">
        <v>144607</v>
      </c>
      <c r="O286" s="43"/>
    </row>
    <row r="287" spans="1:15" hidden="1" x14ac:dyDescent="0.25">
      <c r="A287" s="7" t="s">
        <v>1425</v>
      </c>
      <c r="B287" s="7" t="s">
        <v>1426</v>
      </c>
      <c r="C287" s="7" t="s">
        <v>1427</v>
      </c>
      <c r="D287" s="7" t="s">
        <v>17</v>
      </c>
      <c r="E287" s="49"/>
      <c r="F287" s="49"/>
      <c r="G287" s="8" t="s">
        <v>582</v>
      </c>
      <c r="H287" s="8" t="s">
        <v>19</v>
      </c>
      <c r="I287" s="7" t="s">
        <v>583</v>
      </c>
      <c r="J287" s="8" t="s">
        <v>21</v>
      </c>
      <c r="K287" s="8" t="s">
        <v>27</v>
      </c>
      <c r="L287" s="28"/>
      <c r="M287" s="42"/>
      <c r="N287" s="18">
        <v>384357.57</v>
      </c>
      <c r="O287" s="43"/>
    </row>
    <row r="288" spans="1:15" hidden="1" x14ac:dyDescent="0.25">
      <c r="A288" s="7" t="s">
        <v>1428</v>
      </c>
      <c r="B288" s="7" t="s">
        <v>1429</v>
      </c>
      <c r="C288" s="7" t="s">
        <v>1430</v>
      </c>
      <c r="D288" s="7" t="s">
        <v>17</v>
      </c>
      <c r="E288" s="49"/>
      <c r="F288" s="49"/>
      <c r="G288" s="8" t="s">
        <v>582</v>
      </c>
      <c r="H288" s="8" t="s">
        <v>19</v>
      </c>
      <c r="I288" s="7" t="s">
        <v>583</v>
      </c>
      <c r="J288" s="8" t="s">
        <v>21</v>
      </c>
      <c r="K288" s="8" t="s">
        <v>27</v>
      </c>
      <c r="L288" s="28"/>
      <c r="M288" s="42"/>
      <c r="N288" s="18">
        <v>201416.13</v>
      </c>
      <c r="O288" s="43"/>
    </row>
    <row r="289" spans="1:15" hidden="1" x14ac:dyDescent="0.25">
      <c r="A289" s="7" t="s">
        <v>1431</v>
      </c>
      <c r="B289" s="7" t="s">
        <v>1432</v>
      </c>
      <c r="C289" s="7" t="s">
        <v>1433</v>
      </c>
      <c r="D289" s="7" t="s">
        <v>17</v>
      </c>
      <c r="E289" s="49"/>
      <c r="F289" s="49"/>
      <c r="G289" s="8" t="s">
        <v>582</v>
      </c>
      <c r="H289" s="8" t="s">
        <v>19</v>
      </c>
      <c r="I289" s="7" t="s">
        <v>583</v>
      </c>
      <c r="J289" s="8" t="s">
        <v>21</v>
      </c>
      <c r="K289" s="8" t="s">
        <v>27</v>
      </c>
      <c r="L289" s="28"/>
      <c r="M289" s="42"/>
      <c r="N289" s="18">
        <v>421906.16</v>
      </c>
      <c r="O289" s="43"/>
    </row>
    <row r="290" spans="1:15" hidden="1" x14ac:dyDescent="0.25">
      <c r="A290" s="7" t="s">
        <v>1434</v>
      </c>
      <c r="B290" s="7" t="s">
        <v>1435</v>
      </c>
      <c r="C290" s="7" t="s">
        <v>1436</v>
      </c>
      <c r="D290" s="7" t="s">
        <v>17</v>
      </c>
      <c r="E290" s="49"/>
      <c r="F290" s="49"/>
      <c r="G290" s="8" t="s">
        <v>582</v>
      </c>
      <c r="H290" s="8" t="s">
        <v>19</v>
      </c>
      <c r="I290" s="7" t="s">
        <v>583</v>
      </c>
      <c r="J290" s="8" t="s">
        <v>21</v>
      </c>
      <c r="K290" s="8" t="s">
        <v>27</v>
      </c>
      <c r="L290" s="28"/>
      <c r="M290" s="42"/>
      <c r="N290" s="18">
        <v>101714.84</v>
      </c>
      <c r="O290" s="43"/>
    </row>
    <row r="291" spans="1:15" hidden="1" x14ac:dyDescent="0.25">
      <c r="A291" s="7" t="s">
        <v>1437</v>
      </c>
      <c r="B291" s="7" t="s">
        <v>1438</v>
      </c>
      <c r="C291" s="7" t="s">
        <v>1439</v>
      </c>
      <c r="D291" s="7" t="s">
        <v>17</v>
      </c>
      <c r="E291" s="49"/>
      <c r="F291" s="49"/>
      <c r="G291" s="8" t="s">
        <v>582</v>
      </c>
      <c r="H291" s="8" t="s">
        <v>19</v>
      </c>
      <c r="I291" s="7" t="s">
        <v>583</v>
      </c>
      <c r="J291" s="8" t="s">
        <v>21</v>
      </c>
      <c r="K291" s="8" t="s">
        <v>27</v>
      </c>
      <c r="L291" s="28"/>
      <c r="M291" s="42"/>
      <c r="N291" s="18">
        <v>25319.03</v>
      </c>
      <c r="O291" s="43"/>
    </row>
    <row r="292" spans="1:15" hidden="1" x14ac:dyDescent="0.25">
      <c r="A292" s="7" t="s">
        <v>1440</v>
      </c>
      <c r="B292" s="7" t="s">
        <v>1441</v>
      </c>
      <c r="C292" s="7" t="s">
        <v>1442</v>
      </c>
      <c r="D292" s="7" t="s">
        <v>17</v>
      </c>
      <c r="E292" s="49"/>
      <c r="F292" s="49"/>
      <c r="G292" s="8" t="s">
        <v>582</v>
      </c>
      <c r="H292" s="8" t="s">
        <v>19</v>
      </c>
      <c r="I292" s="7" t="s">
        <v>583</v>
      </c>
      <c r="J292" s="8" t="s">
        <v>21</v>
      </c>
      <c r="K292" s="8" t="s">
        <v>27</v>
      </c>
      <c r="L292" s="28"/>
      <c r="M292" s="42"/>
      <c r="N292" s="18">
        <v>180607.44</v>
      </c>
      <c r="O292" s="43"/>
    </row>
    <row r="293" spans="1:15" hidden="1" x14ac:dyDescent="0.25">
      <c r="A293" s="7" t="s">
        <v>1443</v>
      </c>
      <c r="B293" s="7" t="s">
        <v>1444</v>
      </c>
      <c r="C293" s="7" t="s">
        <v>1445</v>
      </c>
      <c r="D293" s="7" t="s">
        <v>17</v>
      </c>
      <c r="E293" s="49"/>
      <c r="F293" s="49"/>
      <c r="G293" s="8" t="s">
        <v>582</v>
      </c>
      <c r="H293" s="8" t="s">
        <v>19</v>
      </c>
      <c r="I293" s="7" t="s">
        <v>583</v>
      </c>
      <c r="J293" s="8" t="s">
        <v>21</v>
      </c>
      <c r="K293" s="8" t="s">
        <v>27</v>
      </c>
      <c r="L293" s="28"/>
      <c r="M293" s="42"/>
      <c r="N293" s="18">
        <v>867754.66</v>
      </c>
      <c r="O293" s="43"/>
    </row>
    <row r="294" spans="1:15" hidden="1" x14ac:dyDescent="0.25">
      <c r="A294" s="7" t="s">
        <v>1446</v>
      </c>
      <c r="B294" s="7" t="s">
        <v>1447</v>
      </c>
      <c r="C294" s="7" t="s">
        <v>1448</v>
      </c>
      <c r="D294" s="7" t="s">
        <v>17</v>
      </c>
      <c r="E294" s="49"/>
      <c r="F294" s="49"/>
      <c r="G294" s="8" t="s">
        <v>582</v>
      </c>
      <c r="H294" s="8" t="s">
        <v>19</v>
      </c>
      <c r="I294" s="7" t="s">
        <v>583</v>
      </c>
      <c r="J294" s="8" t="s">
        <v>21</v>
      </c>
      <c r="K294" s="8" t="s">
        <v>27</v>
      </c>
      <c r="L294" s="28"/>
      <c r="M294" s="42"/>
      <c r="N294" s="18">
        <v>118704.76</v>
      </c>
      <c r="O294" s="43"/>
    </row>
    <row r="295" spans="1:15" hidden="1" x14ac:dyDescent="0.25">
      <c r="A295" s="7" t="s">
        <v>1449</v>
      </c>
      <c r="B295" s="7" t="s">
        <v>1450</v>
      </c>
      <c r="C295" s="7" t="s">
        <v>1451</v>
      </c>
      <c r="D295" s="7" t="s">
        <v>17</v>
      </c>
      <c r="E295" s="49"/>
      <c r="F295" s="49"/>
      <c r="G295" s="8" t="s">
        <v>582</v>
      </c>
      <c r="H295" s="8" t="s">
        <v>19</v>
      </c>
      <c r="I295" s="7" t="s">
        <v>583</v>
      </c>
      <c r="J295" s="8" t="s">
        <v>21</v>
      </c>
      <c r="K295" s="8" t="s">
        <v>27</v>
      </c>
      <c r="L295" s="28"/>
      <c r="M295" s="42"/>
      <c r="N295" s="18">
        <v>140992.73000000001</v>
      </c>
      <c r="O295" s="43"/>
    </row>
    <row r="296" spans="1:15" hidden="1" x14ac:dyDescent="0.25">
      <c r="A296" s="7" t="s">
        <v>1452</v>
      </c>
      <c r="B296" s="7" t="s">
        <v>1453</v>
      </c>
      <c r="C296" s="7" t="s">
        <v>1454</v>
      </c>
      <c r="D296" s="7" t="s">
        <v>17</v>
      </c>
      <c r="E296" s="49"/>
      <c r="F296" s="49"/>
      <c r="G296" s="8" t="s">
        <v>582</v>
      </c>
      <c r="H296" s="8" t="s">
        <v>19</v>
      </c>
      <c r="I296" s="7" t="s">
        <v>583</v>
      </c>
      <c r="J296" s="8" t="s">
        <v>21</v>
      </c>
      <c r="K296" s="8" t="s">
        <v>27</v>
      </c>
      <c r="L296" s="28"/>
      <c r="M296" s="42"/>
      <c r="N296" s="18">
        <v>72277.45</v>
      </c>
      <c r="O296" s="43"/>
    </row>
    <row r="297" spans="1:15" hidden="1" x14ac:dyDescent="0.25">
      <c r="A297" s="7" t="s">
        <v>1455</v>
      </c>
      <c r="B297" s="7" t="s">
        <v>1456</v>
      </c>
      <c r="C297" s="7" t="s">
        <v>1457</v>
      </c>
      <c r="D297" s="7" t="s">
        <v>17</v>
      </c>
      <c r="E297" s="49"/>
      <c r="F297" s="49"/>
      <c r="G297" s="8" t="s">
        <v>582</v>
      </c>
      <c r="H297" s="8" t="s">
        <v>19</v>
      </c>
      <c r="I297" s="7" t="s">
        <v>583</v>
      </c>
      <c r="J297" s="8" t="s">
        <v>21</v>
      </c>
      <c r="K297" s="8" t="s">
        <v>27</v>
      </c>
      <c r="L297" s="28"/>
      <c r="M297" s="42"/>
      <c r="N297" s="18">
        <v>2209708.7999999998</v>
      </c>
      <c r="O297" s="43"/>
    </row>
    <row r="298" spans="1:15" hidden="1" x14ac:dyDescent="0.25">
      <c r="A298" s="7" t="s">
        <v>1458</v>
      </c>
      <c r="B298" s="7" t="s">
        <v>1459</v>
      </c>
      <c r="C298" s="7" t="s">
        <v>1460</v>
      </c>
      <c r="D298" s="7" t="s">
        <v>17</v>
      </c>
      <c r="E298" s="49"/>
      <c r="F298" s="49"/>
      <c r="G298" s="8" t="s">
        <v>582</v>
      </c>
      <c r="H298" s="8" t="s">
        <v>19</v>
      </c>
      <c r="I298" s="7" t="s">
        <v>583</v>
      </c>
      <c r="J298" s="8" t="s">
        <v>21</v>
      </c>
      <c r="K298" s="8" t="s">
        <v>27</v>
      </c>
      <c r="L298" s="28"/>
      <c r="M298" s="42"/>
      <c r="N298" s="18">
        <v>415216.51</v>
      </c>
      <c r="O298" s="43"/>
    </row>
    <row r="299" spans="1:15" hidden="1" x14ac:dyDescent="0.25">
      <c r="A299" s="7" t="s">
        <v>1461</v>
      </c>
      <c r="B299" s="7" t="s">
        <v>1462</v>
      </c>
      <c r="C299" s="7" t="s">
        <v>1463</v>
      </c>
      <c r="D299" s="7" t="s">
        <v>17</v>
      </c>
      <c r="E299" s="49"/>
      <c r="F299" s="49"/>
      <c r="G299" s="8" t="s">
        <v>582</v>
      </c>
      <c r="H299" s="8" t="s">
        <v>19</v>
      </c>
      <c r="I299" s="7" t="s">
        <v>583</v>
      </c>
      <c r="J299" s="8" t="s">
        <v>21</v>
      </c>
      <c r="K299" s="8" t="s">
        <v>27</v>
      </c>
      <c r="L299" s="28"/>
      <c r="M299" s="42"/>
      <c r="N299" s="18">
        <v>1988359.06</v>
      </c>
      <c r="O299" s="43"/>
    </row>
    <row r="300" spans="1:15" hidden="1" x14ac:dyDescent="0.25">
      <c r="A300" s="7" t="s">
        <v>1464</v>
      </c>
      <c r="B300" s="7" t="s">
        <v>1465</v>
      </c>
      <c r="C300" s="7" t="s">
        <v>1466</v>
      </c>
      <c r="D300" s="7" t="s">
        <v>17</v>
      </c>
      <c r="E300" s="49"/>
      <c r="F300" s="49"/>
      <c r="G300" s="8" t="s">
        <v>582</v>
      </c>
      <c r="H300" s="8" t="s">
        <v>19</v>
      </c>
      <c r="I300" s="7" t="s">
        <v>583</v>
      </c>
      <c r="J300" s="8" t="s">
        <v>21</v>
      </c>
      <c r="K300" s="8" t="s">
        <v>27</v>
      </c>
      <c r="L300" s="28"/>
      <c r="M300" s="42"/>
      <c r="N300" s="18">
        <v>452821.53</v>
      </c>
      <c r="O300" s="43"/>
    </row>
    <row r="301" spans="1:15" hidden="1" x14ac:dyDescent="0.25">
      <c r="A301" s="7" t="s">
        <v>1467</v>
      </c>
      <c r="B301" s="7" t="s">
        <v>1468</v>
      </c>
      <c r="C301" s="7" t="s">
        <v>1469</v>
      </c>
      <c r="D301" s="7" t="s">
        <v>17</v>
      </c>
      <c r="E301" s="49"/>
      <c r="F301" s="49"/>
      <c r="G301" s="8" t="s">
        <v>582</v>
      </c>
      <c r="H301" s="8" t="s">
        <v>19</v>
      </c>
      <c r="I301" s="7" t="s">
        <v>583</v>
      </c>
      <c r="J301" s="8" t="s">
        <v>21</v>
      </c>
      <c r="K301" s="8" t="s">
        <v>27</v>
      </c>
      <c r="L301" s="28"/>
      <c r="M301" s="42"/>
      <c r="N301" s="18">
        <v>516301.77</v>
      </c>
      <c r="O301" s="43"/>
    </row>
    <row r="302" spans="1:15" hidden="1" x14ac:dyDescent="0.25">
      <c r="A302" s="7" t="s">
        <v>1470</v>
      </c>
      <c r="B302" s="7" t="s">
        <v>1471</v>
      </c>
      <c r="C302" s="7" t="s">
        <v>1472</v>
      </c>
      <c r="D302" s="7" t="s">
        <v>17</v>
      </c>
      <c r="E302" s="49"/>
      <c r="F302" s="49"/>
      <c r="G302" s="8" t="s">
        <v>582</v>
      </c>
      <c r="H302" s="8" t="s">
        <v>19</v>
      </c>
      <c r="I302" s="7" t="s">
        <v>583</v>
      </c>
      <c r="J302" s="8" t="s">
        <v>21</v>
      </c>
      <c r="K302" s="8" t="s">
        <v>27</v>
      </c>
      <c r="L302" s="28"/>
      <c r="M302" s="42"/>
      <c r="N302" s="18">
        <v>559145.5</v>
      </c>
      <c r="O302" s="43"/>
    </row>
    <row r="303" spans="1:15" hidden="1" x14ac:dyDescent="0.25">
      <c r="A303" s="7" t="s">
        <v>1473</v>
      </c>
      <c r="B303" s="7" t="s">
        <v>1474</v>
      </c>
      <c r="C303" s="7" t="s">
        <v>1475</v>
      </c>
      <c r="D303" s="7" t="s">
        <v>17</v>
      </c>
      <c r="E303" s="49"/>
      <c r="F303" s="49"/>
      <c r="G303" s="8" t="s">
        <v>582</v>
      </c>
      <c r="H303" s="8" t="s">
        <v>19</v>
      </c>
      <c r="I303" s="7" t="s">
        <v>583</v>
      </c>
      <c r="J303" s="8" t="s">
        <v>21</v>
      </c>
      <c r="K303" s="8" t="s">
        <v>27</v>
      </c>
      <c r="L303" s="28"/>
      <c r="M303" s="42"/>
      <c r="N303" s="18">
        <v>349783.69</v>
      </c>
      <c r="O303" s="43"/>
    </row>
    <row r="304" spans="1:15" hidden="1" x14ac:dyDescent="0.25">
      <c r="A304" s="7" t="s">
        <v>1476</v>
      </c>
      <c r="B304" s="7" t="s">
        <v>1477</v>
      </c>
      <c r="C304" s="7" t="s">
        <v>1478</v>
      </c>
      <c r="D304" s="7" t="s">
        <v>17</v>
      </c>
      <c r="E304" s="49"/>
      <c r="F304" s="49"/>
      <c r="G304" s="8" t="s">
        <v>582</v>
      </c>
      <c r="H304" s="8" t="s">
        <v>19</v>
      </c>
      <c r="I304" s="7" t="s">
        <v>583</v>
      </c>
      <c r="J304" s="8" t="s">
        <v>21</v>
      </c>
      <c r="K304" s="8" t="s">
        <v>27</v>
      </c>
      <c r="L304" s="28"/>
      <c r="M304" s="42"/>
      <c r="N304" s="18">
        <v>134276.42000000001</v>
      </c>
      <c r="O304" s="43"/>
    </row>
    <row r="305" spans="1:15" hidden="1" x14ac:dyDescent="0.25">
      <c r="A305" s="7" t="s">
        <v>1479</v>
      </c>
      <c r="B305" s="7" t="s">
        <v>1480</v>
      </c>
      <c r="C305" s="7" t="s">
        <v>1481</v>
      </c>
      <c r="D305" s="7" t="s">
        <v>17</v>
      </c>
      <c r="E305" s="49"/>
      <c r="F305" s="49"/>
      <c r="G305" s="8" t="s">
        <v>582</v>
      </c>
      <c r="H305" s="8" t="s">
        <v>19</v>
      </c>
      <c r="I305" s="7" t="s">
        <v>583</v>
      </c>
      <c r="J305" s="8" t="s">
        <v>21</v>
      </c>
      <c r="K305" s="8" t="s">
        <v>27</v>
      </c>
      <c r="L305" s="28"/>
      <c r="M305" s="42"/>
      <c r="N305" s="18">
        <v>502449.18</v>
      </c>
      <c r="O305" s="43"/>
    </row>
    <row r="306" spans="1:15" hidden="1" x14ac:dyDescent="0.25">
      <c r="A306" s="7" t="s">
        <v>1482</v>
      </c>
      <c r="B306" s="7" t="s">
        <v>1483</v>
      </c>
      <c r="C306" s="7" t="s">
        <v>1484</v>
      </c>
      <c r="D306" s="7" t="s">
        <v>17</v>
      </c>
      <c r="E306" s="49"/>
      <c r="F306" s="49"/>
      <c r="G306" s="8" t="s">
        <v>582</v>
      </c>
      <c r="H306" s="8" t="s">
        <v>19</v>
      </c>
      <c r="I306" s="7" t="s">
        <v>583</v>
      </c>
      <c r="J306" s="8" t="s">
        <v>21</v>
      </c>
      <c r="K306" s="8" t="s">
        <v>27</v>
      </c>
      <c r="L306" s="28"/>
      <c r="M306" s="42"/>
      <c r="N306" s="18">
        <v>222312.73</v>
      </c>
      <c r="O306" s="43"/>
    </row>
    <row r="307" spans="1:15" hidden="1" x14ac:dyDescent="0.25">
      <c r="A307" s="7" t="s">
        <v>1485</v>
      </c>
      <c r="B307" s="7" t="s">
        <v>1486</v>
      </c>
      <c r="C307" s="7" t="s">
        <v>1487</v>
      </c>
      <c r="D307" s="7" t="s">
        <v>17</v>
      </c>
      <c r="E307" s="49"/>
      <c r="F307" s="49"/>
      <c r="G307" s="8" t="s">
        <v>582</v>
      </c>
      <c r="H307" s="8" t="s">
        <v>19</v>
      </c>
      <c r="I307" s="7" t="s">
        <v>583</v>
      </c>
      <c r="J307" s="8" t="s">
        <v>21</v>
      </c>
      <c r="K307" s="8" t="s">
        <v>27</v>
      </c>
      <c r="L307" s="28"/>
      <c r="M307" s="42"/>
      <c r="N307" s="18">
        <v>267545.36</v>
      </c>
      <c r="O307" s="43"/>
    </row>
    <row r="308" spans="1:15" hidden="1" x14ac:dyDescent="0.25">
      <c r="A308" s="7" t="s">
        <v>1488</v>
      </c>
      <c r="B308" s="7" t="s">
        <v>1489</v>
      </c>
      <c r="C308" s="7" t="s">
        <v>1490</v>
      </c>
      <c r="D308" s="7" t="s">
        <v>17</v>
      </c>
      <c r="E308" s="49"/>
      <c r="F308" s="49"/>
      <c r="G308" s="8" t="s">
        <v>582</v>
      </c>
      <c r="H308" s="8" t="s">
        <v>19</v>
      </c>
      <c r="I308" s="7" t="s">
        <v>583</v>
      </c>
      <c r="J308" s="8" t="s">
        <v>21</v>
      </c>
      <c r="K308" s="8" t="s">
        <v>27</v>
      </c>
      <c r="L308" s="28"/>
      <c r="M308" s="42"/>
      <c r="N308" s="18">
        <v>192598.27</v>
      </c>
      <c r="O308" s="43"/>
    </row>
    <row r="309" spans="1:15" hidden="1" x14ac:dyDescent="0.25">
      <c r="A309" s="7" t="s">
        <v>1491</v>
      </c>
      <c r="B309" s="7" t="s">
        <v>1492</v>
      </c>
      <c r="C309" s="7" t="s">
        <v>1493</v>
      </c>
      <c r="D309" s="7" t="s">
        <v>17</v>
      </c>
      <c r="E309" s="49"/>
      <c r="F309" s="49"/>
      <c r="G309" s="8" t="s">
        <v>582</v>
      </c>
      <c r="H309" s="8" t="s">
        <v>19</v>
      </c>
      <c r="I309" s="7" t="s">
        <v>583</v>
      </c>
      <c r="J309" s="8" t="s">
        <v>21</v>
      </c>
      <c r="K309" s="8" t="s">
        <v>27</v>
      </c>
      <c r="L309" s="28"/>
      <c r="M309" s="42"/>
      <c r="N309" s="18">
        <v>43898.84</v>
      </c>
      <c r="O309" s="43"/>
    </row>
    <row r="310" spans="1:15" hidden="1" x14ac:dyDescent="0.25">
      <c r="A310" s="7" t="s">
        <v>1494</v>
      </c>
      <c r="B310" s="7" t="s">
        <v>1495</v>
      </c>
      <c r="C310" s="7" t="s">
        <v>1496</v>
      </c>
      <c r="D310" s="7" t="s">
        <v>17</v>
      </c>
      <c r="E310" s="49"/>
      <c r="F310" s="49"/>
      <c r="G310" s="8" t="s">
        <v>582</v>
      </c>
      <c r="H310" s="8" t="s">
        <v>19</v>
      </c>
      <c r="I310" s="7" t="s">
        <v>583</v>
      </c>
      <c r="J310" s="8" t="s">
        <v>21</v>
      </c>
      <c r="K310" s="8" t="s">
        <v>27</v>
      </c>
      <c r="L310" s="28"/>
      <c r="M310" s="42"/>
      <c r="N310" s="18">
        <v>59392.54</v>
      </c>
      <c r="O310" s="43"/>
    </row>
    <row r="311" spans="1:15" hidden="1" x14ac:dyDescent="0.25">
      <c r="A311" s="7" t="s">
        <v>1497</v>
      </c>
      <c r="B311" s="7" t="s">
        <v>1498</v>
      </c>
      <c r="C311" s="7" t="s">
        <v>1499</v>
      </c>
      <c r="D311" s="7" t="s">
        <v>17</v>
      </c>
      <c r="E311" s="49"/>
      <c r="F311" s="49"/>
      <c r="G311" s="8" t="s">
        <v>582</v>
      </c>
      <c r="H311" s="8" t="s">
        <v>19</v>
      </c>
      <c r="I311" s="7" t="s">
        <v>583</v>
      </c>
      <c r="J311" s="8" t="s">
        <v>21</v>
      </c>
      <c r="K311" s="8" t="s">
        <v>27</v>
      </c>
      <c r="L311" s="28"/>
      <c r="M311" s="42"/>
      <c r="N311" s="18">
        <v>77380.59</v>
      </c>
      <c r="O311" s="43"/>
    </row>
    <row r="312" spans="1:15" hidden="1" x14ac:dyDescent="0.25">
      <c r="A312" s="7" t="s">
        <v>1500</v>
      </c>
      <c r="B312" s="7" t="s">
        <v>1501</v>
      </c>
      <c r="C312" s="7" t="s">
        <v>1502</v>
      </c>
      <c r="D312" s="7" t="s">
        <v>17</v>
      </c>
      <c r="E312" s="49"/>
      <c r="F312" s="49"/>
      <c r="G312" s="8" t="s">
        <v>582</v>
      </c>
      <c r="H312" s="8" t="s">
        <v>19</v>
      </c>
      <c r="I312" s="7" t="s">
        <v>583</v>
      </c>
      <c r="J312" s="8" t="s">
        <v>21</v>
      </c>
      <c r="K312" s="8" t="s">
        <v>27</v>
      </c>
      <c r="L312" s="28"/>
      <c r="M312" s="42"/>
      <c r="N312" s="18">
        <v>69618.080000000002</v>
      </c>
      <c r="O312" s="43"/>
    </row>
    <row r="313" spans="1:15" hidden="1" x14ac:dyDescent="0.25">
      <c r="A313" s="7" t="s">
        <v>1503</v>
      </c>
      <c r="B313" s="7" t="s">
        <v>1504</v>
      </c>
      <c r="C313" s="7" t="s">
        <v>1505</v>
      </c>
      <c r="D313" s="7" t="s">
        <v>17</v>
      </c>
      <c r="E313" s="49"/>
      <c r="F313" s="49"/>
      <c r="G313" s="8" t="s">
        <v>582</v>
      </c>
      <c r="H313" s="8" t="s">
        <v>19</v>
      </c>
      <c r="I313" s="7" t="s">
        <v>583</v>
      </c>
      <c r="J313" s="8" t="s">
        <v>21</v>
      </c>
      <c r="K313" s="8" t="s">
        <v>27</v>
      </c>
      <c r="L313" s="28"/>
      <c r="M313" s="42"/>
      <c r="N313" s="18">
        <v>404174.67</v>
      </c>
      <c r="O313" s="43"/>
    </row>
    <row r="314" spans="1:15" hidden="1" x14ac:dyDescent="0.25">
      <c r="A314" s="7" t="s">
        <v>1506</v>
      </c>
      <c r="B314" s="7" t="s">
        <v>1507</v>
      </c>
      <c r="C314" s="7" t="s">
        <v>1508</v>
      </c>
      <c r="D314" s="7" t="s">
        <v>17</v>
      </c>
      <c r="E314" s="49"/>
      <c r="F314" s="49"/>
      <c r="G314" s="8" t="s">
        <v>582</v>
      </c>
      <c r="H314" s="8" t="s">
        <v>19</v>
      </c>
      <c r="I314" s="7" t="s">
        <v>583</v>
      </c>
      <c r="J314" s="8" t="s">
        <v>21</v>
      </c>
      <c r="K314" s="8" t="s">
        <v>27</v>
      </c>
      <c r="L314" s="28"/>
      <c r="M314" s="42"/>
      <c r="N314" s="18">
        <v>77468.53</v>
      </c>
      <c r="O314" s="43"/>
    </row>
    <row r="315" spans="1:15" hidden="1" x14ac:dyDescent="0.25">
      <c r="A315" s="7" t="s">
        <v>1509</v>
      </c>
      <c r="B315" s="7" t="s">
        <v>1510</v>
      </c>
      <c r="C315" s="7" t="s">
        <v>1511</v>
      </c>
      <c r="D315" s="7" t="s">
        <v>17</v>
      </c>
      <c r="E315" s="49"/>
      <c r="F315" s="49"/>
      <c r="G315" s="8" t="s">
        <v>582</v>
      </c>
      <c r="H315" s="8" t="s">
        <v>19</v>
      </c>
      <c r="I315" s="7" t="s">
        <v>583</v>
      </c>
      <c r="J315" s="8" t="s">
        <v>21</v>
      </c>
      <c r="K315" s="8" t="s">
        <v>27</v>
      </c>
      <c r="L315" s="28"/>
      <c r="M315" s="42"/>
      <c r="N315" s="18">
        <v>40033.019999999997</v>
      </c>
      <c r="O315" s="43"/>
    </row>
    <row r="316" spans="1:15" hidden="1" x14ac:dyDescent="0.25">
      <c r="A316" s="7" t="s">
        <v>1512</v>
      </c>
      <c r="B316" s="7" t="s">
        <v>1513</v>
      </c>
      <c r="C316" s="7" t="s">
        <v>1514</v>
      </c>
      <c r="D316" s="7" t="s">
        <v>17</v>
      </c>
      <c r="E316" s="49"/>
      <c r="F316" s="49"/>
      <c r="G316" s="8" t="s">
        <v>582</v>
      </c>
      <c r="H316" s="8" t="s">
        <v>19</v>
      </c>
      <c r="I316" s="7" t="s">
        <v>583</v>
      </c>
      <c r="J316" s="8" t="s">
        <v>21</v>
      </c>
      <c r="K316" s="8" t="s">
        <v>27</v>
      </c>
      <c r="L316" s="28"/>
      <c r="M316" s="42"/>
      <c r="N316" s="18">
        <v>335107.90999999997</v>
      </c>
      <c r="O316" s="43"/>
    </row>
    <row r="317" spans="1:15" hidden="1" x14ac:dyDescent="0.25">
      <c r="A317" s="7" t="s">
        <v>1515</v>
      </c>
      <c r="B317" s="7" t="s">
        <v>1516</v>
      </c>
      <c r="C317" s="7" t="s">
        <v>1517</v>
      </c>
      <c r="D317" s="7" t="s">
        <v>17</v>
      </c>
      <c r="E317" s="49"/>
      <c r="F317" s="49"/>
      <c r="G317" s="8" t="s">
        <v>582</v>
      </c>
      <c r="H317" s="8" t="s">
        <v>19</v>
      </c>
      <c r="I317" s="7" t="s">
        <v>583</v>
      </c>
      <c r="J317" s="8" t="s">
        <v>21</v>
      </c>
      <c r="K317" s="8" t="s">
        <v>27</v>
      </c>
      <c r="L317" s="28"/>
      <c r="M317" s="42"/>
      <c r="N317" s="18">
        <v>154619.35</v>
      </c>
      <c r="O317" s="43"/>
    </row>
    <row r="318" spans="1:15" hidden="1" x14ac:dyDescent="0.25">
      <c r="A318" s="7" t="s">
        <v>1518</v>
      </c>
      <c r="B318" s="7" t="s">
        <v>1519</v>
      </c>
      <c r="C318" s="7" t="s">
        <v>1520</v>
      </c>
      <c r="D318" s="7" t="s">
        <v>17</v>
      </c>
      <c r="E318" s="49"/>
      <c r="F318" s="49"/>
      <c r="G318" s="8" t="s">
        <v>582</v>
      </c>
      <c r="H318" s="8" t="s">
        <v>19</v>
      </c>
      <c r="I318" s="7" t="s">
        <v>583</v>
      </c>
      <c r="J318" s="8" t="s">
        <v>21</v>
      </c>
      <c r="K318" s="8" t="s">
        <v>27</v>
      </c>
      <c r="L318" s="28"/>
      <c r="M318" s="42"/>
      <c r="N318" s="18">
        <v>631162.26</v>
      </c>
      <c r="O318" s="43"/>
    </row>
    <row r="319" spans="1:15" hidden="1" x14ac:dyDescent="0.25">
      <c r="A319" s="7" t="s">
        <v>1521</v>
      </c>
      <c r="B319" s="7" t="s">
        <v>1522</v>
      </c>
      <c r="C319" s="7" t="s">
        <v>1523</v>
      </c>
      <c r="D319" s="7" t="s">
        <v>17</v>
      </c>
      <c r="E319" s="49"/>
      <c r="F319" s="49"/>
      <c r="G319" s="8" t="s">
        <v>582</v>
      </c>
      <c r="H319" s="8" t="s">
        <v>19</v>
      </c>
      <c r="I319" s="7" t="s">
        <v>583</v>
      </c>
      <c r="J319" s="8" t="s">
        <v>21</v>
      </c>
      <c r="K319" s="8" t="s">
        <v>27</v>
      </c>
      <c r="L319" s="28"/>
      <c r="M319" s="42"/>
      <c r="N319" s="18">
        <v>132962.51</v>
      </c>
      <c r="O319" s="43"/>
    </row>
    <row r="320" spans="1:15" hidden="1" x14ac:dyDescent="0.25">
      <c r="A320" s="7" t="s">
        <v>1524</v>
      </c>
      <c r="B320" s="7" t="s">
        <v>1525</v>
      </c>
      <c r="C320" s="7" t="s">
        <v>1526</v>
      </c>
      <c r="D320" s="7" t="s">
        <v>17</v>
      </c>
      <c r="E320" s="49"/>
      <c r="F320" s="49"/>
      <c r="G320" s="8" t="s">
        <v>582</v>
      </c>
      <c r="H320" s="8" t="s">
        <v>19</v>
      </c>
      <c r="I320" s="7" t="s">
        <v>583</v>
      </c>
      <c r="J320" s="8" t="s">
        <v>21</v>
      </c>
      <c r="K320" s="8" t="s">
        <v>27</v>
      </c>
      <c r="L320" s="28"/>
      <c r="M320" s="42"/>
      <c r="N320" s="18">
        <v>94019.78</v>
      </c>
      <c r="O320" s="43"/>
    </row>
    <row r="321" spans="1:15" hidden="1" x14ac:dyDescent="0.25">
      <c r="A321" s="7" t="s">
        <v>1527</v>
      </c>
      <c r="B321" s="7" t="s">
        <v>1528</v>
      </c>
      <c r="C321" s="7" t="s">
        <v>1529</v>
      </c>
      <c r="D321" s="7" t="s">
        <v>17</v>
      </c>
      <c r="E321" s="49"/>
      <c r="F321" s="49"/>
      <c r="G321" s="8" t="s">
        <v>582</v>
      </c>
      <c r="H321" s="8" t="s">
        <v>19</v>
      </c>
      <c r="I321" s="7" t="s">
        <v>583</v>
      </c>
      <c r="J321" s="8" t="s">
        <v>21</v>
      </c>
      <c r="K321" s="8" t="s">
        <v>27</v>
      </c>
      <c r="L321" s="28"/>
      <c r="M321" s="42"/>
      <c r="N321" s="18">
        <v>44476.08</v>
      </c>
      <c r="O321" s="43"/>
    </row>
    <row r="322" spans="1:15" hidden="1" x14ac:dyDescent="0.25">
      <c r="A322" s="7" t="s">
        <v>1530</v>
      </c>
      <c r="B322" s="7" t="s">
        <v>1531</v>
      </c>
      <c r="C322" s="7" t="s">
        <v>1532</v>
      </c>
      <c r="D322" s="7" t="s">
        <v>17</v>
      </c>
      <c r="E322" s="49"/>
      <c r="F322" s="49"/>
      <c r="G322" s="8" t="s">
        <v>582</v>
      </c>
      <c r="H322" s="8" t="s">
        <v>19</v>
      </c>
      <c r="I322" s="7" t="s">
        <v>583</v>
      </c>
      <c r="J322" s="8" t="s">
        <v>21</v>
      </c>
      <c r="K322" s="8" t="s">
        <v>27</v>
      </c>
      <c r="L322" s="28"/>
      <c r="M322" s="42"/>
      <c r="N322" s="18">
        <v>28469.38</v>
      </c>
      <c r="O322" s="43"/>
    </row>
    <row r="323" spans="1:15" hidden="1" x14ac:dyDescent="0.25">
      <c r="A323" s="7" t="s">
        <v>1533</v>
      </c>
      <c r="B323" s="7" t="s">
        <v>1534</v>
      </c>
      <c r="C323" s="7" t="s">
        <v>1535</v>
      </c>
      <c r="D323" s="7" t="s">
        <v>17</v>
      </c>
      <c r="E323" s="49"/>
      <c r="F323" s="49"/>
      <c r="G323" s="8" t="s">
        <v>582</v>
      </c>
      <c r="H323" s="8" t="s">
        <v>19</v>
      </c>
      <c r="I323" s="7" t="s">
        <v>583</v>
      </c>
      <c r="J323" s="8" t="s">
        <v>21</v>
      </c>
      <c r="K323" s="8" t="s">
        <v>27</v>
      </c>
      <c r="L323" s="28"/>
      <c r="M323" s="42"/>
      <c r="N323" s="18">
        <v>51645.69</v>
      </c>
      <c r="O323" s="43"/>
    </row>
    <row r="324" spans="1:15" hidden="1" x14ac:dyDescent="0.25">
      <c r="A324" s="7" t="s">
        <v>1536</v>
      </c>
      <c r="B324" s="7" t="s">
        <v>1537</v>
      </c>
      <c r="C324" s="7" t="s">
        <v>1538</v>
      </c>
      <c r="D324" s="7" t="s">
        <v>17</v>
      </c>
      <c r="E324" s="49"/>
      <c r="F324" s="49"/>
      <c r="G324" s="8" t="s">
        <v>582</v>
      </c>
      <c r="H324" s="8" t="s">
        <v>19</v>
      </c>
      <c r="I324" s="7" t="s">
        <v>583</v>
      </c>
      <c r="J324" s="8" t="s">
        <v>21</v>
      </c>
      <c r="K324" s="8" t="s">
        <v>27</v>
      </c>
      <c r="L324" s="28"/>
      <c r="M324" s="42"/>
      <c r="N324" s="18">
        <v>63647.78</v>
      </c>
      <c r="O324" s="43"/>
    </row>
    <row r="325" spans="1:15" hidden="1" x14ac:dyDescent="0.25">
      <c r="A325" s="7" t="s">
        <v>1539</v>
      </c>
      <c r="B325" s="7" t="s">
        <v>1540</v>
      </c>
      <c r="C325" s="7" t="s">
        <v>1541</v>
      </c>
      <c r="D325" s="7" t="s">
        <v>17</v>
      </c>
      <c r="E325" s="49"/>
      <c r="F325" s="49"/>
      <c r="G325" s="8" t="s">
        <v>582</v>
      </c>
      <c r="H325" s="8" t="s">
        <v>19</v>
      </c>
      <c r="I325" s="7" t="s">
        <v>583</v>
      </c>
      <c r="J325" s="8" t="s">
        <v>21</v>
      </c>
      <c r="K325" s="8" t="s">
        <v>27</v>
      </c>
      <c r="L325" s="28"/>
      <c r="M325" s="42"/>
      <c r="N325" s="18">
        <v>614628.13</v>
      </c>
      <c r="O325" s="43"/>
    </row>
    <row r="326" spans="1:15" hidden="1" x14ac:dyDescent="0.25">
      <c r="A326" s="7" t="s">
        <v>1542</v>
      </c>
      <c r="B326" s="7" t="s">
        <v>1543</v>
      </c>
      <c r="C326" s="7" t="s">
        <v>1544</v>
      </c>
      <c r="D326" s="7" t="s">
        <v>17</v>
      </c>
      <c r="E326" s="49"/>
      <c r="F326" s="49"/>
      <c r="G326" s="8" t="s">
        <v>582</v>
      </c>
      <c r="H326" s="8" t="s">
        <v>19</v>
      </c>
      <c r="I326" s="7" t="s">
        <v>583</v>
      </c>
      <c r="J326" s="8" t="s">
        <v>21</v>
      </c>
      <c r="K326" s="8" t="s">
        <v>27</v>
      </c>
      <c r="L326" s="28"/>
      <c r="M326" s="42"/>
      <c r="N326" s="18">
        <v>97500</v>
      </c>
      <c r="O326" s="43"/>
    </row>
    <row r="327" spans="1:15" hidden="1" x14ac:dyDescent="0.25">
      <c r="A327" s="7" t="s">
        <v>1545</v>
      </c>
      <c r="B327" s="7" t="s">
        <v>1546</v>
      </c>
      <c r="C327" s="7" t="s">
        <v>1547</v>
      </c>
      <c r="D327" s="7" t="s">
        <v>17</v>
      </c>
      <c r="E327" s="49"/>
      <c r="F327" s="49"/>
      <c r="G327" s="8" t="s">
        <v>582</v>
      </c>
      <c r="H327" s="8" t="s">
        <v>19</v>
      </c>
      <c r="I327" s="7" t="s">
        <v>583</v>
      </c>
      <c r="J327" s="8" t="s">
        <v>21</v>
      </c>
      <c r="K327" s="8" t="s">
        <v>27</v>
      </c>
      <c r="L327" s="28"/>
      <c r="M327" s="42"/>
      <c r="N327" s="18">
        <v>262999.2</v>
      </c>
      <c r="O327" s="43"/>
    </row>
    <row r="328" spans="1:15" hidden="1" x14ac:dyDescent="0.25">
      <c r="A328" s="7" t="s">
        <v>1548</v>
      </c>
      <c r="B328" s="7" t="s">
        <v>1549</v>
      </c>
      <c r="C328" s="7" t="s">
        <v>1550</v>
      </c>
      <c r="D328" s="7" t="s">
        <v>17</v>
      </c>
      <c r="E328" s="49"/>
      <c r="F328" s="49"/>
      <c r="G328" s="8" t="s">
        <v>582</v>
      </c>
      <c r="H328" s="8" t="s">
        <v>19</v>
      </c>
      <c r="I328" s="7" t="s">
        <v>583</v>
      </c>
      <c r="J328" s="8" t="s">
        <v>21</v>
      </c>
      <c r="K328" s="8" t="s">
        <v>27</v>
      </c>
      <c r="L328" s="28"/>
      <c r="M328" s="42"/>
      <c r="N328" s="18">
        <v>748462.71</v>
      </c>
      <c r="O328" s="43"/>
    </row>
    <row r="329" spans="1:15" hidden="1" x14ac:dyDescent="0.25">
      <c r="A329" s="7" t="s">
        <v>1551</v>
      </c>
      <c r="B329" s="7" t="s">
        <v>1552</v>
      </c>
      <c r="C329" s="7" t="s">
        <v>1553</v>
      </c>
      <c r="D329" s="7" t="s">
        <v>17</v>
      </c>
      <c r="E329" s="49"/>
      <c r="F329" s="49"/>
      <c r="G329" s="8" t="s">
        <v>582</v>
      </c>
      <c r="H329" s="8" t="s">
        <v>19</v>
      </c>
      <c r="I329" s="7" t="s">
        <v>583</v>
      </c>
      <c r="J329" s="8" t="s">
        <v>21</v>
      </c>
      <c r="K329" s="8" t="s">
        <v>27</v>
      </c>
      <c r="L329" s="28"/>
      <c r="M329" s="42"/>
      <c r="N329" s="18">
        <v>232405.61</v>
      </c>
      <c r="O329" s="43"/>
    </row>
    <row r="330" spans="1:15" hidden="1" x14ac:dyDescent="0.25">
      <c r="A330" s="7" t="s">
        <v>1554</v>
      </c>
      <c r="B330" s="7" t="s">
        <v>1555</v>
      </c>
      <c r="C330" s="7" t="s">
        <v>1556</v>
      </c>
      <c r="D330" s="7" t="s">
        <v>17</v>
      </c>
      <c r="E330" s="49"/>
      <c r="F330" s="49"/>
      <c r="G330" s="8" t="s">
        <v>582</v>
      </c>
      <c r="H330" s="8" t="s">
        <v>19</v>
      </c>
      <c r="I330" s="7" t="s">
        <v>583</v>
      </c>
      <c r="J330" s="8" t="s">
        <v>21</v>
      </c>
      <c r="K330" s="8" t="s">
        <v>27</v>
      </c>
      <c r="L330" s="28"/>
      <c r="M330" s="42"/>
      <c r="N330" s="18">
        <v>354561.74</v>
      </c>
      <c r="O330" s="43"/>
    </row>
    <row r="331" spans="1:15" hidden="1" x14ac:dyDescent="0.25">
      <c r="A331" s="7" t="s">
        <v>1557</v>
      </c>
      <c r="B331" s="7" t="s">
        <v>1558</v>
      </c>
      <c r="C331" s="7" t="s">
        <v>1559</v>
      </c>
      <c r="D331" s="7" t="s">
        <v>17</v>
      </c>
      <c r="E331" s="49"/>
      <c r="F331" s="49"/>
      <c r="G331" s="8" t="s">
        <v>582</v>
      </c>
      <c r="H331" s="8" t="s">
        <v>19</v>
      </c>
      <c r="I331" s="7" t="s">
        <v>583</v>
      </c>
      <c r="J331" s="8" t="s">
        <v>21</v>
      </c>
      <c r="K331" s="8" t="s">
        <v>27</v>
      </c>
      <c r="L331" s="28"/>
      <c r="M331" s="42"/>
      <c r="N331" s="18">
        <v>1043641.32</v>
      </c>
      <c r="O331" s="43"/>
    </row>
    <row r="332" spans="1:15" hidden="1" x14ac:dyDescent="0.25">
      <c r="A332" s="7" t="s">
        <v>1560</v>
      </c>
      <c r="B332" s="7" t="s">
        <v>1561</v>
      </c>
      <c r="C332" s="7" t="s">
        <v>1562</v>
      </c>
      <c r="D332" s="7" t="s">
        <v>17</v>
      </c>
      <c r="E332" s="49"/>
      <c r="F332" s="49"/>
      <c r="G332" s="8" t="s">
        <v>582</v>
      </c>
      <c r="H332" s="8" t="s">
        <v>19</v>
      </c>
      <c r="I332" s="7" t="s">
        <v>583</v>
      </c>
      <c r="J332" s="8" t="s">
        <v>21</v>
      </c>
      <c r="K332" s="8" t="s">
        <v>27</v>
      </c>
      <c r="L332" s="28"/>
      <c r="M332" s="42"/>
      <c r="N332" s="18">
        <v>411957.84</v>
      </c>
      <c r="O332" s="43"/>
    </row>
    <row r="333" spans="1:15" hidden="1" x14ac:dyDescent="0.25">
      <c r="A333" s="7" t="s">
        <v>1563</v>
      </c>
      <c r="B333" s="7" t="s">
        <v>1564</v>
      </c>
      <c r="C333" s="7" t="s">
        <v>1565</v>
      </c>
      <c r="D333" s="7" t="s">
        <v>17</v>
      </c>
      <c r="E333" s="49"/>
      <c r="F333" s="49"/>
      <c r="G333" s="8" t="s">
        <v>582</v>
      </c>
      <c r="H333" s="8" t="s">
        <v>19</v>
      </c>
      <c r="I333" s="7" t="s">
        <v>583</v>
      </c>
      <c r="J333" s="8" t="s">
        <v>21</v>
      </c>
      <c r="K333" s="8" t="s">
        <v>27</v>
      </c>
      <c r="L333" s="28"/>
      <c r="M333" s="42"/>
      <c r="N333" s="18">
        <v>715679.74</v>
      </c>
      <c r="O333" s="43"/>
    </row>
    <row r="334" spans="1:15" hidden="1" x14ac:dyDescent="0.25">
      <c r="A334" s="7" t="s">
        <v>1566</v>
      </c>
      <c r="B334" s="7" t="s">
        <v>1567</v>
      </c>
      <c r="C334" s="7" t="s">
        <v>1568</v>
      </c>
      <c r="D334" s="7" t="s">
        <v>17</v>
      </c>
      <c r="E334" s="49"/>
      <c r="F334" s="49"/>
      <c r="G334" s="8" t="s">
        <v>582</v>
      </c>
      <c r="H334" s="8" t="s">
        <v>19</v>
      </c>
      <c r="I334" s="7" t="s">
        <v>583</v>
      </c>
      <c r="J334" s="8" t="s">
        <v>21</v>
      </c>
      <c r="K334" s="8" t="s">
        <v>27</v>
      </c>
      <c r="L334" s="28"/>
      <c r="M334" s="42"/>
      <c r="N334" s="18">
        <v>197253.99</v>
      </c>
      <c r="O334" s="43"/>
    </row>
    <row r="335" spans="1:15" hidden="1" x14ac:dyDescent="0.25">
      <c r="A335" s="7" t="s">
        <v>1569</v>
      </c>
      <c r="B335" s="7" t="s">
        <v>1570</v>
      </c>
      <c r="C335" s="7" t="s">
        <v>1571</v>
      </c>
      <c r="D335" s="7" t="s">
        <v>17</v>
      </c>
      <c r="E335" s="49"/>
      <c r="F335" s="49"/>
      <c r="G335" s="8" t="s">
        <v>582</v>
      </c>
      <c r="H335" s="8" t="s">
        <v>19</v>
      </c>
      <c r="I335" s="7" t="s">
        <v>583</v>
      </c>
      <c r="J335" s="8" t="s">
        <v>21</v>
      </c>
      <c r="K335" s="8" t="s">
        <v>27</v>
      </c>
      <c r="L335" s="28"/>
      <c r="M335" s="42"/>
      <c r="N335" s="18">
        <v>186576.77</v>
      </c>
      <c r="O335" s="43"/>
    </row>
    <row r="336" spans="1:15" hidden="1" x14ac:dyDescent="0.25">
      <c r="A336" s="7" t="s">
        <v>1572</v>
      </c>
      <c r="B336" s="7" t="s">
        <v>1573</v>
      </c>
      <c r="C336" s="7" t="s">
        <v>1574</v>
      </c>
      <c r="D336" s="7" t="s">
        <v>17</v>
      </c>
      <c r="E336" s="49"/>
      <c r="F336" s="49"/>
      <c r="G336" s="8" t="s">
        <v>582</v>
      </c>
      <c r="H336" s="8" t="s">
        <v>19</v>
      </c>
      <c r="I336" s="7" t="s">
        <v>583</v>
      </c>
      <c r="J336" s="8" t="s">
        <v>21</v>
      </c>
      <c r="K336" s="8" t="s">
        <v>27</v>
      </c>
      <c r="L336" s="28"/>
      <c r="M336" s="42"/>
      <c r="N336" s="18">
        <v>596691.02</v>
      </c>
      <c r="O336" s="43"/>
    </row>
    <row r="337" spans="1:15" hidden="1" x14ac:dyDescent="0.25">
      <c r="A337" s="7" t="s">
        <v>1575</v>
      </c>
      <c r="B337" s="7" t="s">
        <v>1576</v>
      </c>
      <c r="C337" s="7" t="s">
        <v>1577</v>
      </c>
      <c r="D337" s="7" t="s">
        <v>17</v>
      </c>
      <c r="E337" s="49"/>
      <c r="F337" s="49"/>
      <c r="G337" s="8" t="s">
        <v>582</v>
      </c>
      <c r="H337" s="8" t="s">
        <v>19</v>
      </c>
      <c r="I337" s="7" t="s">
        <v>583</v>
      </c>
      <c r="J337" s="8" t="s">
        <v>21</v>
      </c>
      <c r="K337" s="8" t="s">
        <v>27</v>
      </c>
      <c r="L337" s="28"/>
      <c r="M337" s="42"/>
      <c r="N337" s="18">
        <v>1333432.22</v>
      </c>
      <c r="O337" s="43"/>
    </row>
    <row r="338" spans="1:15" hidden="1" x14ac:dyDescent="0.25">
      <c r="A338" s="7" t="s">
        <v>1578</v>
      </c>
      <c r="B338" s="7" t="s">
        <v>1579</v>
      </c>
      <c r="C338" s="7" t="s">
        <v>1580</v>
      </c>
      <c r="D338" s="7" t="s">
        <v>17</v>
      </c>
      <c r="E338" s="49"/>
      <c r="F338" s="49"/>
      <c r="G338" s="8" t="s">
        <v>582</v>
      </c>
      <c r="H338" s="8" t="s">
        <v>19</v>
      </c>
      <c r="I338" s="7" t="s">
        <v>583</v>
      </c>
      <c r="J338" s="8" t="s">
        <v>21</v>
      </c>
      <c r="K338" s="8" t="s">
        <v>27</v>
      </c>
      <c r="L338" s="28"/>
      <c r="M338" s="42"/>
      <c r="N338" s="18">
        <v>651250.43000000005</v>
      </c>
      <c r="O338" s="43"/>
    </row>
    <row r="339" spans="1:15" hidden="1" x14ac:dyDescent="0.25">
      <c r="A339" s="7" t="s">
        <v>1581</v>
      </c>
      <c r="B339" s="7" t="s">
        <v>1582</v>
      </c>
      <c r="C339" s="7" t="s">
        <v>1583</v>
      </c>
      <c r="D339" s="7" t="s">
        <v>17</v>
      </c>
      <c r="E339" s="49"/>
      <c r="F339" s="49"/>
      <c r="G339" s="8" t="s">
        <v>582</v>
      </c>
      <c r="H339" s="8" t="s">
        <v>19</v>
      </c>
      <c r="I339" s="7" t="s">
        <v>583</v>
      </c>
      <c r="J339" s="8" t="s">
        <v>21</v>
      </c>
      <c r="K339" s="8" t="s">
        <v>27</v>
      </c>
      <c r="L339" s="28"/>
      <c r="M339" s="42"/>
      <c r="N339" s="18">
        <v>163129.63</v>
      </c>
      <c r="O339" s="43"/>
    </row>
    <row r="340" spans="1:15" hidden="1" x14ac:dyDescent="0.25">
      <c r="A340" s="7" t="s">
        <v>1584</v>
      </c>
      <c r="B340" s="7" t="s">
        <v>1585</v>
      </c>
      <c r="C340" s="7" t="s">
        <v>1586</v>
      </c>
      <c r="D340" s="7" t="s">
        <v>17</v>
      </c>
      <c r="E340" s="49"/>
      <c r="F340" s="49"/>
      <c r="G340" s="8" t="s">
        <v>582</v>
      </c>
      <c r="H340" s="8" t="s">
        <v>19</v>
      </c>
      <c r="I340" s="7" t="s">
        <v>583</v>
      </c>
      <c r="J340" s="8" t="s">
        <v>21</v>
      </c>
      <c r="K340" s="8" t="s">
        <v>27</v>
      </c>
      <c r="L340" s="28"/>
      <c r="M340" s="42"/>
      <c r="N340" s="18">
        <v>719514.52</v>
      </c>
      <c r="O340" s="43"/>
    </row>
    <row r="341" spans="1:15" hidden="1" x14ac:dyDescent="0.25">
      <c r="A341" s="13" t="s">
        <v>1587</v>
      </c>
      <c r="B341" s="13" t="s">
        <v>1588</v>
      </c>
      <c r="C341" s="13" t="s">
        <v>1589</v>
      </c>
      <c r="D341" s="13" t="s">
        <v>17</v>
      </c>
      <c r="E341" s="49"/>
      <c r="F341" s="49"/>
      <c r="G341" s="14" t="s">
        <v>582</v>
      </c>
      <c r="H341" s="14" t="s">
        <v>19</v>
      </c>
      <c r="I341" s="13" t="s">
        <v>583</v>
      </c>
      <c r="J341" s="14" t="s">
        <v>21</v>
      </c>
      <c r="K341" s="14" t="s">
        <v>27</v>
      </c>
      <c r="L341" s="22"/>
      <c r="M341" s="42"/>
      <c r="N341" s="19">
        <v>740536.41</v>
      </c>
      <c r="O341" s="43"/>
    </row>
    <row r="342" spans="1:15" hidden="1" x14ac:dyDescent="0.25">
      <c r="A342" s="13" t="s">
        <v>1590</v>
      </c>
      <c r="B342" s="13" t="s">
        <v>1591</v>
      </c>
      <c r="C342" s="13" t="s">
        <v>1592</v>
      </c>
      <c r="D342" s="13" t="s">
        <v>17</v>
      </c>
      <c r="E342" s="49" t="s">
        <v>17</v>
      </c>
      <c r="F342" s="50" t="s">
        <v>2308</v>
      </c>
      <c r="G342" s="14" t="s">
        <v>582</v>
      </c>
      <c r="H342" s="14" t="s">
        <v>19</v>
      </c>
      <c r="I342" s="13" t="s">
        <v>583</v>
      </c>
      <c r="J342" s="14" t="s">
        <v>21</v>
      </c>
      <c r="K342" s="14" t="s">
        <v>27</v>
      </c>
      <c r="L342" s="22">
        <v>454949.75</v>
      </c>
      <c r="M342" s="42">
        <v>454949.75</v>
      </c>
      <c r="N342" s="60">
        <v>454949.75</v>
      </c>
      <c r="O342" s="43">
        <v>454949.75</v>
      </c>
    </row>
    <row r="343" spans="1:15" hidden="1" x14ac:dyDescent="0.25">
      <c r="A343" s="15" t="s">
        <v>1593</v>
      </c>
      <c r="B343" s="13" t="s">
        <v>1594</v>
      </c>
      <c r="C343" s="13" t="s">
        <v>1595</v>
      </c>
      <c r="D343" s="13" t="s">
        <v>17</v>
      </c>
      <c r="E343" s="49" t="s">
        <v>17</v>
      </c>
      <c r="F343" s="50" t="s">
        <v>2308</v>
      </c>
      <c r="G343" s="14" t="s">
        <v>582</v>
      </c>
      <c r="H343" s="14" t="s">
        <v>19</v>
      </c>
      <c r="I343" s="13" t="s">
        <v>583</v>
      </c>
      <c r="J343" s="14" t="s">
        <v>21</v>
      </c>
      <c r="K343" s="14" t="s">
        <v>27</v>
      </c>
      <c r="L343" s="22">
        <v>77468.53</v>
      </c>
      <c r="M343" s="42">
        <v>77468.53</v>
      </c>
      <c r="N343" s="60">
        <v>77468.53</v>
      </c>
      <c r="O343" s="43">
        <v>77468.53</v>
      </c>
    </row>
    <row r="344" spans="1:15" hidden="1" x14ac:dyDescent="0.25">
      <c r="A344" s="13" t="s">
        <v>1596</v>
      </c>
      <c r="B344" s="13" t="s">
        <v>1597</v>
      </c>
      <c r="C344" s="13" t="s">
        <v>1598</v>
      </c>
      <c r="D344" s="13" t="s">
        <v>17</v>
      </c>
      <c r="E344" s="49" t="s">
        <v>17</v>
      </c>
      <c r="F344" s="50" t="s">
        <v>2308</v>
      </c>
      <c r="G344" s="14" t="s">
        <v>582</v>
      </c>
      <c r="H344" s="14" t="s">
        <v>19</v>
      </c>
      <c r="I344" s="13" t="s">
        <v>583</v>
      </c>
      <c r="J344" s="14" t="s">
        <v>21</v>
      </c>
      <c r="K344" s="14" t="s">
        <v>27</v>
      </c>
      <c r="L344" s="22">
        <v>194968.8</v>
      </c>
      <c r="M344" s="42">
        <v>194968.8</v>
      </c>
      <c r="N344" s="60">
        <v>226718.21</v>
      </c>
      <c r="O344" s="43">
        <v>226718.21</v>
      </c>
    </row>
    <row r="345" spans="1:15" hidden="1" x14ac:dyDescent="0.25">
      <c r="A345" s="13" t="s">
        <v>1599</v>
      </c>
      <c r="B345" s="13" t="s">
        <v>1600</v>
      </c>
      <c r="C345" s="13" t="s">
        <v>1601</v>
      </c>
      <c r="D345" s="13" t="s">
        <v>17</v>
      </c>
      <c r="E345" s="49" t="s">
        <v>17</v>
      </c>
      <c r="F345" s="50" t="s">
        <v>2308</v>
      </c>
      <c r="G345" s="14" t="s">
        <v>582</v>
      </c>
      <c r="H345" s="14" t="s">
        <v>19</v>
      </c>
      <c r="I345" s="13" t="s">
        <v>583</v>
      </c>
      <c r="J345" s="14" t="s">
        <v>21</v>
      </c>
      <c r="K345" s="14" t="s">
        <v>27</v>
      </c>
      <c r="L345" s="22">
        <v>537998.74</v>
      </c>
      <c r="M345" s="42">
        <v>537998.74</v>
      </c>
      <c r="N345" s="60">
        <v>571854.11</v>
      </c>
      <c r="O345" s="43">
        <v>571854.11</v>
      </c>
    </row>
    <row r="346" spans="1:15" hidden="1" x14ac:dyDescent="0.25">
      <c r="A346" s="13" t="s">
        <v>1602</v>
      </c>
      <c r="B346" s="13" t="s">
        <v>1603</v>
      </c>
      <c r="C346" s="13" t="s">
        <v>1604</v>
      </c>
      <c r="D346" s="13" t="s">
        <v>17</v>
      </c>
      <c r="E346" s="49" t="s">
        <v>17</v>
      </c>
      <c r="F346" s="50" t="s">
        <v>2308</v>
      </c>
      <c r="G346" s="14" t="s">
        <v>582</v>
      </c>
      <c r="H346" s="14" t="s">
        <v>19</v>
      </c>
      <c r="I346" s="13" t="s">
        <v>583</v>
      </c>
      <c r="J346" s="14" t="s">
        <v>21</v>
      </c>
      <c r="K346" s="14" t="s">
        <v>27</v>
      </c>
      <c r="L346" s="22">
        <v>1344933.37</v>
      </c>
      <c r="M346" s="42">
        <v>1344933.37</v>
      </c>
      <c r="N346" s="60">
        <v>1344933.37</v>
      </c>
      <c r="O346" s="43">
        <v>1344933.37</v>
      </c>
    </row>
    <row r="347" spans="1:15" hidden="1" x14ac:dyDescent="0.25">
      <c r="A347" s="13" t="s">
        <v>1605</v>
      </c>
      <c r="B347" s="13" t="s">
        <v>1606</v>
      </c>
      <c r="C347" s="13" t="s">
        <v>1607</v>
      </c>
      <c r="D347" s="13" t="s">
        <v>17</v>
      </c>
      <c r="E347" s="49" t="s">
        <v>17</v>
      </c>
      <c r="F347" s="50" t="s">
        <v>2308</v>
      </c>
      <c r="G347" s="14" t="s">
        <v>582</v>
      </c>
      <c r="H347" s="14" t="s">
        <v>19</v>
      </c>
      <c r="I347" s="13" t="s">
        <v>583</v>
      </c>
      <c r="J347" s="14" t="s">
        <v>21</v>
      </c>
      <c r="K347" s="14" t="s">
        <v>27</v>
      </c>
      <c r="L347" s="22">
        <v>1202366.8799999999</v>
      </c>
      <c r="M347" s="42">
        <v>1202366.8799999999</v>
      </c>
      <c r="N347" s="60">
        <v>1202366.8799999999</v>
      </c>
      <c r="O347" s="43">
        <v>1202366.8799999999</v>
      </c>
    </row>
    <row r="348" spans="1:15" hidden="1" x14ac:dyDescent="0.25">
      <c r="A348" s="13" t="s">
        <v>1608</v>
      </c>
      <c r="B348" s="13" t="s">
        <v>1609</v>
      </c>
      <c r="C348" s="13" t="s">
        <v>1610</v>
      </c>
      <c r="D348" s="13" t="s">
        <v>17</v>
      </c>
      <c r="E348" s="49" t="s">
        <v>17</v>
      </c>
      <c r="F348" s="50" t="s">
        <v>2308</v>
      </c>
      <c r="G348" s="14" t="s">
        <v>582</v>
      </c>
      <c r="H348" s="14" t="s">
        <v>19</v>
      </c>
      <c r="I348" s="13" t="s">
        <v>583</v>
      </c>
      <c r="J348" s="14" t="s">
        <v>21</v>
      </c>
      <c r="K348" s="14" t="s">
        <v>27</v>
      </c>
      <c r="L348" s="22">
        <v>270460.7</v>
      </c>
      <c r="M348" s="42">
        <v>270460.7</v>
      </c>
      <c r="N348" s="60">
        <v>270460.7</v>
      </c>
      <c r="O348" s="43">
        <v>270460.7</v>
      </c>
    </row>
    <row r="349" spans="1:15" hidden="1" x14ac:dyDescent="0.25">
      <c r="A349" s="13" t="s">
        <v>1611</v>
      </c>
      <c r="B349" s="13" t="s">
        <v>1612</v>
      </c>
      <c r="C349" s="13" t="s">
        <v>1613</v>
      </c>
      <c r="D349" s="13" t="s">
        <v>17</v>
      </c>
      <c r="E349" s="49" t="s">
        <v>17</v>
      </c>
      <c r="F349" s="50" t="s">
        <v>2308</v>
      </c>
      <c r="G349" s="14" t="s">
        <v>582</v>
      </c>
      <c r="H349" s="14" t="s">
        <v>19</v>
      </c>
      <c r="I349" s="13" t="s">
        <v>583</v>
      </c>
      <c r="J349" s="14" t="s">
        <v>21</v>
      </c>
      <c r="K349" s="14" t="s">
        <v>27</v>
      </c>
      <c r="L349" s="22">
        <v>667069.41</v>
      </c>
      <c r="M349" s="42">
        <v>667069.41</v>
      </c>
      <c r="N349" s="60">
        <v>667069.41</v>
      </c>
      <c r="O349" s="43">
        <v>667069.41</v>
      </c>
    </row>
    <row r="350" spans="1:15" hidden="1" x14ac:dyDescent="0.25">
      <c r="A350" s="13" t="s">
        <v>1614</v>
      </c>
      <c r="B350" s="13" t="s">
        <v>1615</v>
      </c>
      <c r="C350" s="13" t="s">
        <v>1616</v>
      </c>
      <c r="D350" s="13" t="s">
        <v>17</v>
      </c>
      <c r="E350" s="49" t="s">
        <v>17</v>
      </c>
      <c r="F350" s="50" t="s">
        <v>2308</v>
      </c>
      <c r="G350" s="14" t="s">
        <v>582</v>
      </c>
      <c r="H350" s="14" t="s">
        <v>19</v>
      </c>
      <c r="I350" s="13" t="s">
        <v>583</v>
      </c>
      <c r="J350" s="14" t="s">
        <v>21</v>
      </c>
      <c r="K350" s="14" t="s">
        <v>27</v>
      </c>
      <c r="L350" s="22">
        <v>224677.16</v>
      </c>
      <c r="M350" s="42">
        <v>224677.16</v>
      </c>
      <c r="N350" s="60">
        <v>224677.16</v>
      </c>
      <c r="O350" s="43">
        <v>224677.16</v>
      </c>
    </row>
    <row r="351" spans="1:15" hidden="1" x14ac:dyDescent="0.25">
      <c r="A351" s="13" t="s">
        <v>1617</v>
      </c>
      <c r="B351" s="13" t="s">
        <v>1618</v>
      </c>
      <c r="C351" s="13" t="s">
        <v>1619</v>
      </c>
      <c r="D351" s="13" t="s">
        <v>17</v>
      </c>
      <c r="E351" s="49" t="s">
        <v>17</v>
      </c>
      <c r="F351" s="50" t="s">
        <v>2308</v>
      </c>
      <c r="G351" s="14" t="s">
        <v>582</v>
      </c>
      <c r="H351" s="14" t="s">
        <v>19</v>
      </c>
      <c r="I351" s="13" t="s">
        <v>583</v>
      </c>
      <c r="J351" s="14" t="s">
        <v>21</v>
      </c>
      <c r="K351" s="14" t="s">
        <v>27</v>
      </c>
      <c r="L351" s="22">
        <v>88216.320000000007</v>
      </c>
      <c r="M351" s="42">
        <v>88216.320000000007</v>
      </c>
      <c r="N351" s="60">
        <v>128216.32000000001</v>
      </c>
      <c r="O351" s="43">
        <v>128216.32000000001</v>
      </c>
    </row>
    <row r="352" spans="1:15" hidden="1" x14ac:dyDescent="0.25">
      <c r="A352" s="13" t="s">
        <v>1620</v>
      </c>
      <c r="B352" s="13" t="s">
        <v>1621</v>
      </c>
      <c r="C352" s="13" t="s">
        <v>1622</v>
      </c>
      <c r="D352" s="13" t="s">
        <v>17</v>
      </c>
      <c r="E352" s="49" t="s">
        <v>17</v>
      </c>
      <c r="F352" s="50" t="s">
        <v>2308</v>
      </c>
      <c r="G352" s="14" t="s">
        <v>582</v>
      </c>
      <c r="H352" s="14" t="s">
        <v>19</v>
      </c>
      <c r="I352" s="13" t="s">
        <v>583</v>
      </c>
      <c r="J352" s="14" t="s">
        <v>21</v>
      </c>
      <c r="K352" s="14" t="s">
        <v>27</v>
      </c>
      <c r="L352" s="22">
        <v>54457.57</v>
      </c>
      <c r="M352" s="42">
        <v>54457.57</v>
      </c>
      <c r="N352" s="61">
        <v>1202366.8799999999</v>
      </c>
      <c r="O352" s="43">
        <v>54457.57</v>
      </c>
    </row>
    <row r="353" spans="1:15" hidden="1" x14ac:dyDescent="0.25">
      <c r="A353" s="13" t="s">
        <v>1623</v>
      </c>
      <c r="B353" s="13" t="s">
        <v>1624</v>
      </c>
      <c r="C353" s="13" t="s">
        <v>1625</v>
      </c>
      <c r="D353" s="13" t="s">
        <v>17</v>
      </c>
      <c r="E353" s="49" t="s">
        <v>17</v>
      </c>
      <c r="F353" s="50" t="s">
        <v>2308</v>
      </c>
      <c r="G353" s="14" t="s">
        <v>582</v>
      </c>
      <c r="H353" s="14" t="s">
        <v>19</v>
      </c>
      <c r="I353" s="13" t="s">
        <v>583</v>
      </c>
      <c r="J353" s="14" t="s">
        <v>21</v>
      </c>
      <c r="K353" s="14" t="s">
        <v>27</v>
      </c>
      <c r="L353" s="22">
        <v>24910.1</v>
      </c>
      <c r="M353" s="42">
        <v>24910.1</v>
      </c>
      <c r="N353" s="61">
        <v>270460.7</v>
      </c>
      <c r="O353" s="43">
        <v>24910.1</v>
      </c>
    </row>
    <row r="354" spans="1:15" hidden="1" x14ac:dyDescent="0.25">
      <c r="A354" s="13" t="s">
        <v>1626</v>
      </c>
      <c r="B354" s="13" t="s">
        <v>1627</v>
      </c>
      <c r="C354" s="13" t="s">
        <v>1628</v>
      </c>
      <c r="D354" s="13" t="s">
        <v>17</v>
      </c>
      <c r="E354" s="49" t="s">
        <v>17</v>
      </c>
      <c r="F354" s="50" t="s">
        <v>2308</v>
      </c>
      <c r="G354" s="14" t="s">
        <v>582</v>
      </c>
      <c r="H354" s="14" t="s">
        <v>19</v>
      </c>
      <c r="I354" s="13" t="s">
        <v>583</v>
      </c>
      <c r="J354" s="14" t="s">
        <v>21</v>
      </c>
      <c r="K354" s="14" t="s">
        <v>27</v>
      </c>
      <c r="L354" s="22">
        <v>105373.52</v>
      </c>
      <c r="M354" s="42">
        <v>105373.52</v>
      </c>
      <c r="N354" s="61">
        <v>667069.41</v>
      </c>
      <c r="O354" s="43">
        <v>204464.97</v>
      </c>
    </row>
    <row r="355" spans="1:15" hidden="1" x14ac:dyDescent="0.25">
      <c r="A355" s="13" t="s">
        <v>1629</v>
      </c>
      <c r="B355" s="13" t="s">
        <v>1630</v>
      </c>
      <c r="C355" s="13" t="s">
        <v>1631</v>
      </c>
      <c r="D355" s="13" t="s">
        <v>17</v>
      </c>
      <c r="E355" s="49" t="s">
        <v>17</v>
      </c>
      <c r="F355" s="50" t="s">
        <v>2308</v>
      </c>
      <c r="G355" s="14" t="s">
        <v>582</v>
      </c>
      <c r="H355" s="14" t="s">
        <v>19</v>
      </c>
      <c r="I355" s="13" t="s">
        <v>583</v>
      </c>
      <c r="J355" s="14" t="s">
        <v>21</v>
      </c>
      <c r="K355" s="14" t="s">
        <v>27</v>
      </c>
      <c r="L355" s="22">
        <v>121330.53</v>
      </c>
      <c r="M355" s="42">
        <v>121330.53</v>
      </c>
      <c r="N355" s="61">
        <v>224677.16</v>
      </c>
      <c r="O355" s="43">
        <v>177030.53</v>
      </c>
    </row>
    <row r="356" spans="1:15" hidden="1" x14ac:dyDescent="0.25">
      <c r="A356" s="13" t="s">
        <v>1632</v>
      </c>
      <c r="B356" s="13" t="s">
        <v>1633</v>
      </c>
      <c r="C356" s="13" t="s">
        <v>1634</v>
      </c>
      <c r="D356" s="13" t="s">
        <v>17</v>
      </c>
      <c r="E356" s="49" t="s">
        <v>17</v>
      </c>
      <c r="F356" s="50" t="s">
        <v>2308</v>
      </c>
      <c r="G356" s="14" t="s">
        <v>582</v>
      </c>
      <c r="H356" s="14" t="s">
        <v>19</v>
      </c>
      <c r="I356" s="13" t="s">
        <v>583</v>
      </c>
      <c r="J356" s="14" t="s">
        <v>21</v>
      </c>
      <c r="K356" s="14" t="s">
        <v>27</v>
      </c>
      <c r="L356" s="22">
        <v>1348059.88</v>
      </c>
      <c r="M356" s="42">
        <v>1348059.88</v>
      </c>
      <c r="N356" s="61">
        <v>128216.32000000001</v>
      </c>
      <c r="O356" s="43">
        <v>1348059.88</v>
      </c>
    </row>
    <row r="357" spans="1:15" hidden="1" x14ac:dyDescent="0.25">
      <c r="A357" s="13" t="s">
        <v>1635</v>
      </c>
      <c r="B357" s="13" t="s">
        <v>1636</v>
      </c>
      <c r="C357" s="13" t="s">
        <v>1637</v>
      </c>
      <c r="D357" s="13" t="s">
        <v>17</v>
      </c>
      <c r="E357" s="49" t="s">
        <v>17</v>
      </c>
      <c r="F357" s="50" t="s">
        <v>2308</v>
      </c>
      <c r="G357" s="14" t="s">
        <v>582</v>
      </c>
      <c r="H357" s="14" t="s">
        <v>19</v>
      </c>
      <c r="I357" s="13" t="s">
        <v>583</v>
      </c>
      <c r="J357" s="14" t="s">
        <v>21</v>
      </c>
      <c r="K357" s="14" t="s">
        <v>27</v>
      </c>
      <c r="L357" s="22">
        <v>556182.32999999996</v>
      </c>
      <c r="M357" s="42">
        <v>556182.32999999996</v>
      </c>
      <c r="N357" s="19">
        <v>556182.32999999996</v>
      </c>
      <c r="O357" s="43">
        <v>556182.32999999996</v>
      </c>
    </row>
    <row r="358" spans="1:15" hidden="1" x14ac:dyDescent="0.25">
      <c r="A358" s="13" t="s">
        <v>1638</v>
      </c>
      <c r="B358" s="13" t="s">
        <v>1639</v>
      </c>
      <c r="C358" s="13" t="s">
        <v>1640</v>
      </c>
      <c r="D358" s="13" t="s">
        <v>40</v>
      </c>
      <c r="E358" s="49" t="s">
        <v>40</v>
      </c>
      <c r="F358" s="50" t="s">
        <v>2311</v>
      </c>
      <c r="G358" s="14" t="s">
        <v>582</v>
      </c>
      <c r="H358" s="14" t="s">
        <v>19</v>
      </c>
      <c r="I358" s="13" t="s">
        <v>583</v>
      </c>
      <c r="J358" s="14" t="s">
        <v>21</v>
      </c>
      <c r="K358" s="14" t="s">
        <v>27</v>
      </c>
      <c r="L358" s="22">
        <v>2500000</v>
      </c>
      <c r="M358" s="42">
        <v>2500000</v>
      </c>
      <c r="N358" s="19">
        <v>2500000</v>
      </c>
      <c r="O358" s="43">
        <v>2500000</v>
      </c>
    </row>
    <row r="359" spans="1:15" hidden="1" x14ac:dyDescent="0.25">
      <c r="A359" s="13" t="s">
        <v>1641</v>
      </c>
      <c r="B359" s="13" t="s">
        <v>1642</v>
      </c>
      <c r="C359" s="13" t="s">
        <v>1643</v>
      </c>
      <c r="D359" s="13" t="s">
        <v>17</v>
      </c>
      <c r="E359" s="49" t="s">
        <v>17</v>
      </c>
      <c r="F359" s="50" t="s">
        <v>2308</v>
      </c>
      <c r="G359" s="14" t="s">
        <v>582</v>
      </c>
      <c r="H359" s="14" t="s">
        <v>19</v>
      </c>
      <c r="I359" s="13" t="s">
        <v>583</v>
      </c>
      <c r="J359" s="14" t="s">
        <v>21</v>
      </c>
      <c r="K359" s="14" t="s">
        <v>27</v>
      </c>
      <c r="L359" s="22">
        <v>271824.69</v>
      </c>
      <c r="M359" s="42">
        <v>271824.69</v>
      </c>
      <c r="N359" s="19">
        <v>271824.69</v>
      </c>
      <c r="O359" s="43">
        <v>271824.69</v>
      </c>
    </row>
    <row r="360" spans="1:15" hidden="1" x14ac:dyDescent="0.25">
      <c r="A360" s="13" t="s">
        <v>1644</v>
      </c>
      <c r="B360" s="13" t="s">
        <v>1645</v>
      </c>
      <c r="C360" s="13" t="s">
        <v>1646</v>
      </c>
      <c r="D360" s="13" t="s">
        <v>17</v>
      </c>
      <c r="E360" s="49" t="s">
        <v>17</v>
      </c>
      <c r="F360" s="50" t="s">
        <v>2308</v>
      </c>
      <c r="G360" s="14" t="s">
        <v>582</v>
      </c>
      <c r="H360" s="14" t="s">
        <v>19</v>
      </c>
      <c r="I360" s="13" t="s">
        <v>583</v>
      </c>
      <c r="J360" s="14" t="s">
        <v>21</v>
      </c>
      <c r="K360" s="14" t="s">
        <v>27</v>
      </c>
      <c r="L360" s="22">
        <v>1077617.2</v>
      </c>
      <c r="M360" s="42">
        <v>1077617.2</v>
      </c>
      <c r="N360" s="19">
        <v>1077617.2</v>
      </c>
      <c r="O360" s="43">
        <v>1077617.2</v>
      </c>
    </row>
    <row r="361" spans="1:15" hidden="1" x14ac:dyDescent="0.25">
      <c r="A361" s="13" t="s">
        <v>1647</v>
      </c>
      <c r="B361" s="13" t="s">
        <v>1648</v>
      </c>
      <c r="C361" s="13" t="s">
        <v>2332</v>
      </c>
      <c r="D361" s="13" t="s">
        <v>17</v>
      </c>
      <c r="E361" s="49" t="s">
        <v>17</v>
      </c>
      <c r="F361" s="50" t="s">
        <v>2308</v>
      </c>
      <c r="G361" s="14" t="s">
        <v>582</v>
      </c>
      <c r="H361" s="14" t="s">
        <v>19</v>
      </c>
      <c r="I361" s="13" t="s">
        <v>583</v>
      </c>
      <c r="J361" s="14" t="s">
        <v>21</v>
      </c>
      <c r="K361" s="14" t="s">
        <v>27</v>
      </c>
      <c r="L361" s="22">
        <v>599996.04</v>
      </c>
      <c r="M361" s="42">
        <v>599996.04</v>
      </c>
      <c r="N361" s="19">
        <v>599996.04</v>
      </c>
      <c r="O361" s="43">
        <v>599996.04</v>
      </c>
    </row>
    <row r="362" spans="1:15" hidden="1" x14ac:dyDescent="0.25">
      <c r="A362" s="13" t="s">
        <v>1649</v>
      </c>
      <c r="B362" s="13" t="s">
        <v>1650</v>
      </c>
      <c r="C362" s="13" t="s">
        <v>1651</v>
      </c>
      <c r="D362" s="13" t="s">
        <v>17</v>
      </c>
      <c r="E362" s="49" t="s">
        <v>17</v>
      </c>
      <c r="F362" s="50" t="s">
        <v>2308</v>
      </c>
      <c r="G362" s="14" t="s">
        <v>582</v>
      </c>
      <c r="H362" s="14" t="s">
        <v>19</v>
      </c>
      <c r="I362" s="13" t="s">
        <v>583</v>
      </c>
      <c r="J362" s="14" t="s">
        <v>21</v>
      </c>
      <c r="K362" s="14" t="s">
        <v>27</v>
      </c>
      <c r="L362" s="22">
        <v>998966.89</v>
      </c>
      <c r="M362" s="42">
        <v>998966.89</v>
      </c>
      <c r="N362" s="19">
        <v>998966.89</v>
      </c>
      <c r="O362" s="43">
        <v>998966.89</v>
      </c>
    </row>
    <row r="363" spans="1:15" hidden="1" x14ac:dyDescent="0.25">
      <c r="A363" s="13" t="s">
        <v>1652</v>
      </c>
      <c r="B363" s="13" t="s">
        <v>1653</v>
      </c>
      <c r="C363" s="13" t="s">
        <v>2333</v>
      </c>
      <c r="D363" s="13" t="s">
        <v>17</v>
      </c>
      <c r="E363" s="49" t="s">
        <v>17</v>
      </c>
      <c r="F363" s="50" t="s">
        <v>2308</v>
      </c>
      <c r="G363" s="14" t="s">
        <v>582</v>
      </c>
      <c r="H363" s="14" t="s">
        <v>19</v>
      </c>
      <c r="I363" s="13" t="s">
        <v>583</v>
      </c>
      <c r="J363" s="14" t="s">
        <v>21</v>
      </c>
      <c r="K363" s="14" t="s">
        <v>27</v>
      </c>
      <c r="L363" s="22">
        <v>988380.24</v>
      </c>
      <c r="M363" s="42">
        <v>988380.24</v>
      </c>
      <c r="N363" s="19">
        <v>988380.24</v>
      </c>
      <c r="O363" s="43">
        <v>988380.24</v>
      </c>
    </row>
    <row r="364" spans="1:15" hidden="1" x14ac:dyDescent="0.25">
      <c r="A364" s="7" t="s">
        <v>1654</v>
      </c>
      <c r="B364" s="7" t="s">
        <v>1655</v>
      </c>
      <c r="C364" s="7" t="s">
        <v>1656</v>
      </c>
      <c r="D364" s="7" t="s">
        <v>1657</v>
      </c>
      <c r="E364" s="49"/>
      <c r="F364" s="49"/>
      <c r="G364" s="8" t="s">
        <v>582</v>
      </c>
      <c r="H364" s="8" t="s">
        <v>19</v>
      </c>
      <c r="I364" s="7" t="s">
        <v>583</v>
      </c>
      <c r="J364" s="8" t="s">
        <v>21</v>
      </c>
      <c r="K364" s="8" t="s">
        <v>27</v>
      </c>
      <c r="L364" s="28"/>
      <c r="M364" s="42"/>
      <c r="N364" s="18">
        <v>3360507.7</v>
      </c>
      <c r="O364" s="43"/>
    </row>
    <row r="365" spans="1:15" hidden="1" x14ac:dyDescent="0.25">
      <c r="A365" s="13" t="s">
        <v>1658</v>
      </c>
      <c r="B365" s="13" t="s">
        <v>1659</v>
      </c>
      <c r="C365" s="13" t="s">
        <v>1660</v>
      </c>
      <c r="D365" s="13" t="s">
        <v>1657</v>
      </c>
      <c r="E365" s="49" t="s">
        <v>1657</v>
      </c>
      <c r="F365" s="50" t="s">
        <v>2312</v>
      </c>
      <c r="G365" s="14" t="s">
        <v>582</v>
      </c>
      <c r="H365" s="14" t="s">
        <v>19</v>
      </c>
      <c r="I365" s="13" t="s">
        <v>583</v>
      </c>
      <c r="J365" s="14" t="s">
        <v>21</v>
      </c>
      <c r="K365" s="14" t="s">
        <v>27</v>
      </c>
      <c r="L365" s="22">
        <v>1263600</v>
      </c>
      <c r="M365" s="42">
        <v>1263600</v>
      </c>
      <c r="N365" s="19">
        <v>1263600</v>
      </c>
      <c r="O365" s="43">
        <v>1263600</v>
      </c>
    </row>
    <row r="366" spans="1:15" hidden="1" x14ac:dyDescent="0.25">
      <c r="A366" s="13" t="s">
        <v>1661</v>
      </c>
      <c r="B366" s="13" t="s">
        <v>1662</v>
      </c>
      <c r="C366" s="13" t="s">
        <v>1663</v>
      </c>
      <c r="D366" s="13" t="s">
        <v>1657</v>
      </c>
      <c r="E366" s="49" t="s">
        <v>1657</v>
      </c>
      <c r="F366" s="50" t="s">
        <v>2312</v>
      </c>
      <c r="G366" s="14" t="s">
        <v>582</v>
      </c>
      <c r="H366" s="14" t="s">
        <v>19</v>
      </c>
      <c r="I366" s="13" t="s">
        <v>583</v>
      </c>
      <c r="J366" s="14" t="s">
        <v>21</v>
      </c>
      <c r="K366" s="14" t="s">
        <v>27</v>
      </c>
      <c r="L366" s="22">
        <v>2516874.7200000002</v>
      </c>
      <c r="M366" s="42">
        <v>2516874.7200000002</v>
      </c>
      <c r="N366" s="19">
        <v>2516874.7200000002</v>
      </c>
      <c r="O366" s="43">
        <v>2516874.7200000002</v>
      </c>
    </row>
    <row r="367" spans="1:15" hidden="1" x14ac:dyDescent="0.25">
      <c r="A367" s="7" t="s">
        <v>1664</v>
      </c>
      <c r="B367" s="7" t="s">
        <v>1665</v>
      </c>
      <c r="C367" s="7" t="s">
        <v>1666</v>
      </c>
      <c r="D367" s="7" t="s">
        <v>1657</v>
      </c>
      <c r="E367" s="49"/>
      <c r="F367" s="49"/>
      <c r="G367" s="8" t="s">
        <v>582</v>
      </c>
      <c r="H367" s="8" t="s">
        <v>19</v>
      </c>
      <c r="I367" s="7" t="s">
        <v>583</v>
      </c>
      <c r="J367" s="8" t="s">
        <v>21</v>
      </c>
      <c r="K367" s="8" t="s">
        <v>27</v>
      </c>
      <c r="L367" s="28"/>
      <c r="M367" s="42"/>
      <c r="N367" s="18">
        <v>1668045.06</v>
      </c>
      <c r="O367" s="43"/>
    </row>
    <row r="368" spans="1:15" hidden="1" x14ac:dyDescent="0.25">
      <c r="A368" s="7" t="s">
        <v>1667</v>
      </c>
      <c r="B368" s="7" t="s">
        <v>1668</v>
      </c>
      <c r="C368" s="7" t="s">
        <v>1669</v>
      </c>
      <c r="D368" s="7" t="s">
        <v>1657</v>
      </c>
      <c r="E368" s="49"/>
      <c r="F368" s="49"/>
      <c r="G368" s="8" t="s">
        <v>582</v>
      </c>
      <c r="H368" s="8" t="s">
        <v>19</v>
      </c>
      <c r="I368" s="7" t="s">
        <v>583</v>
      </c>
      <c r="J368" s="8" t="s">
        <v>21</v>
      </c>
      <c r="K368" s="8" t="s">
        <v>22</v>
      </c>
      <c r="L368" s="28"/>
      <c r="M368" s="42"/>
      <c r="N368" s="18">
        <v>1995800</v>
      </c>
      <c r="O368" s="43"/>
    </row>
    <row r="369" spans="1:15" hidden="1" x14ac:dyDescent="0.25">
      <c r="A369" s="7" t="s">
        <v>1670</v>
      </c>
      <c r="B369" s="7" t="s">
        <v>1671</v>
      </c>
      <c r="C369" s="7" t="s">
        <v>1672</v>
      </c>
      <c r="D369" s="7" t="s">
        <v>1657</v>
      </c>
      <c r="E369" s="49"/>
      <c r="F369" s="49"/>
      <c r="G369" s="8" t="s">
        <v>582</v>
      </c>
      <c r="H369" s="8" t="s">
        <v>19</v>
      </c>
      <c r="I369" s="7" t="s">
        <v>583</v>
      </c>
      <c r="J369" s="8" t="s">
        <v>21</v>
      </c>
      <c r="K369" s="8" t="s">
        <v>27</v>
      </c>
      <c r="L369" s="28"/>
      <c r="M369" s="42"/>
      <c r="N369" s="18">
        <v>700000</v>
      </c>
      <c r="O369" s="43"/>
    </row>
    <row r="370" spans="1:15" hidden="1" x14ac:dyDescent="0.25">
      <c r="A370" s="7" t="s">
        <v>1673</v>
      </c>
      <c r="B370" s="7" t="s">
        <v>1674</v>
      </c>
      <c r="C370" s="7" t="s">
        <v>1675</v>
      </c>
      <c r="D370" s="7" t="s">
        <v>1657</v>
      </c>
      <c r="E370" s="49"/>
      <c r="F370" s="49"/>
      <c r="G370" s="8" t="s">
        <v>582</v>
      </c>
      <c r="H370" s="8" t="s">
        <v>19</v>
      </c>
      <c r="I370" s="7" t="s">
        <v>583</v>
      </c>
      <c r="J370" s="8" t="s">
        <v>21</v>
      </c>
      <c r="K370" s="8" t="s">
        <v>27</v>
      </c>
      <c r="L370" s="28"/>
      <c r="M370" s="42"/>
      <c r="N370" s="18">
        <v>3500000</v>
      </c>
      <c r="O370" s="43"/>
    </row>
    <row r="371" spans="1:15" hidden="1" x14ac:dyDescent="0.25">
      <c r="A371" s="7" t="s">
        <v>1676</v>
      </c>
      <c r="B371" s="7" t="s">
        <v>1677</v>
      </c>
      <c r="C371" s="7" t="s">
        <v>1678</v>
      </c>
      <c r="D371" s="7" t="s">
        <v>1657</v>
      </c>
      <c r="E371" s="49"/>
      <c r="F371" s="49"/>
      <c r="G371" s="8" t="s">
        <v>582</v>
      </c>
      <c r="H371" s="8" t="s">
        <v>19</v>
      </c>
      <c r="I371" s="7" t="s">
        <v>583</v>
      </c>
      <c r="J371" s="8" t="s">
        <v>21</v>
      </c>
      <c r="K371" s="8" t="s">
        <v>27</v>
      </c>
      <c r="L371" s="28"/>
      <c r="M371" s="42"/>
      <c r="N371" s="18">
        <v>989342</v>
      </c>
      <c r="O371" s="43"/>
    </row>
    <row r="372" spans="1:15" hidden="1" x14ac:dyDescent="0.25">
      <c r="A372" s="13" t="s">
        <v>1679</v>
      </c>
      <c r="B372" s="13" t="s">
        <v>1680</v>
      </c>
      <c r="C372" s="13" t="s">
        <v>1681</v>
      </c>
      <c r="D372" s="13" t="s">
        <v>1657</v>
      </c>
      <c r="E372" s="49" t="s">
        <v>1657</v>
      </c>
      <c r="F372" s="50" t="s">
        <v>2312</v>
      </c>
      <c r="G372" s="14" t="s">
        <v>582</v>
      </c>
      <c r="H372" s="14" t="s">
        <v>19</v>
      </c>
      <c r="I372" s="13" t="s">
        <v>583</v>
      </c>
      <c r="J372" s="14" t="s">
        <v>21</v>
      </c>
      <c r="K372" s="14" t="s">
        <v>27</v>
      </c>
      <c r="L372" s="22">
        <v>158795</v>
      </c>
      <c r="M372" s="42">
        <v>158795</v>
      </c>
      <c r="N372" s="19">
        <v>158795</v>
      </c>
      <c r="O372" s="43">
        <v>158795</v>
      </c>
    </row>
    <row r="373" spans="1:15" hidden="1" x14ac:dyDescent="0.25">
      <c r="A373" s="13" t="s">
        <v>1682</v>
      </c>
      <c r="B373" s="13" t="s">
        <v>1683</v>
      </c>
      <c r="C373" s="13" t="s">
        <v>1681</v>
      </c>
      <c r="D373" s="13" t="s">
        <v>1657</v>
      </c>
      <c r="E373" s="49" t="s">
        <v>1657</v>
      </c>
      <c r="F373" s="50" t="s">
        <v>2312</v>
      </c>
      <c r="G373" s="14" t="s">
        <v>582</v>
      </c>
      <c r="H373" s="14" t="s">
        <v>19</v>
      </c>
      <c r="I373" s="13" t="s">
        <v>583</v>
      </c>
      <c r="J373" s="14" t="s">
        <v>21</v>
      </c>
      <c r="K373" s="14" t="s">
        <v>27</v>
      </c>
      <c r="L373" s="22">
        <v>100000</v>
      </c>
      <c r="M373" s="42">
        <v>100000</v>
      </c>
      <c r="N373" s="19">
        <v>100000</v>
      </c>
      <c r="O373" s="43">
        <v>100000</v>
      </c>
    </row>
    <row r="374" spans="1:15" hidden="1" x14ac:dyDescent="0.25">
      <c r="A374" s="13" t="s">
        <v>1684</v>
      </c>
      <c r="B374" s="13" t="s">
        <v>1685</v>
      </c>
      <c r="C374" s="13" t="s">
        <v>1686</v>
      </c>
      <c r="D374" s="13" t="s">
        <v>266</v>
      </c>
      <c r="E374" s="49" t="s">
        <v>266</v>
      </c>
      <c r="F374" s="49" t="s">
        <v>2334</v>
      </c>
      <c r="G374" s="14" t="s">
        <v>582</v>
      </c>
      <c r="H374" s="14" t="s">
        <v>19</v>
      </c>
      <c r="I374" s="13" t="s">
        <v>583</v>
      </c>
      <c r="J374" s="14" t="s">
        <v>21</v>
      </c>
      <c r="K374" s="14" t="s">
        <v>27</v>
      </c>
      <c r="L374" s="22">
        <v>61723.16</v>
      </c>
      <c r="M374" s="42">
        <v>61723.16</v>
      </c>
      <c r="N374" s="19">
        <v>121438.1</v>
      </c>
      <c r="O374" s="43">
        <v>121438.1</v>
      </c>
    </row>
    <row r="375" spans="1:15" hidden="1" x14ac:dyDescent="0.25">
      <c r="A375" s="13" t="s">
        <v>1687</v>
      </c>
      <c r="B375" s="13" t="s">
        <v>1688</v>
      </c>
      <c r="C375" s="13" t="s">
        <v>1689</v>
      </c>
      <c r="D375" s="15" t="s">
        <v>266</v>
      </c>
      <c r="E375" s="49" t="s">
        <v>266</v>
      </c>
      <c r="F375" s="49" t="s">
        <v>2334</v>
      </c>
      <c r="G375" s="14" t="s">
        <v>582</v>
      </c>
      <c r="H375" s="14" t="s">
        <v>19</v>
      </c>
      <c r="I375" s="13" t="s">
        <v>583</v>
      </c>
      <c r="J375" s="14" t="s">
        <v>21</v>
      </c>
      <c r="K375" s="14" t="s">
        <v>27</v>
      </c>
      <c r="L375" s="22">
        <v>464423.63</v>
      </c>
      <c r="M375" s="42">
        <v>464423.63</v>
      </c>
      <c r="N375" s="19">
        <v>663517.77</v>
      </c>
      <c r="O375" s="43">
        <v>663517.77</v>
      </c>
    </row>
    <row r="376" spans="1:15" hidden="1" x14ac:dyDescent="0.25">
      <c r="A376" s="13" t="s">
        <v>1690</v>
      </c>
      <c r="B376" s="13" t="s">
        <v>1691</v>
      </c>
      <c r="C376" s="13" t="s">
        <v>1692</v>
      </c>
      <c r="D376" s="13" t="s">
        <v>342</v>
      </c>
      <c r="E376" s="49" t="s">
        <v>342</v>
      </c>
      <c r="F376" s="49" t="s">
        <v>2304</v>
      </c>
      <c r="G376" s="14" t="s">
        <v>582</v>
      </c>
      <c r="H376" s="14" t="s">
        <v>19</v>
      </c>
      <c r="I376" s="13" t="s">
        <v>583</v>
      </c>
      <c r="J376" s="14" t="s">
        <v>21</v>
      </c>
      <c r="K376" s="14" t="s">
        <v>27</v>
      </c>
      <c r="L376" s="22">
        <v>373031.86</v>
      </c>
      <c r="M376" s="42">
        <v>373031.86</v>
      </c>
      <c r="N376" s="19">
        <v>556670.66</v>
      </c>
      <c r="O376" s="43">
        <v>556670.66</v>
      </c>
    </row>
    <row r="377" spans="1:15" hidden="1" x14ac:dyDescent="0.25">
      <c r="A377" s="13" t="s">
        <v>1693</v>
      </c>
      <c r="B377" s="13" t="s">
        <v>1694</v>
      </c>
      <c r="C377" s="13" t="s">
        <v>1695</v>
      </c>
      <c r="D377" s="13" t="s">
        <v>1657</v>
      </c>
      <c r="E377" s="49" t="s">
        <v>1657</v>
      </c>
      <c r="F377" s="50" t="s">
        <v>2312</v>
      </c>
      <c r="G377" s="14" t="s">
        <v>582</v>
      </c>
      <c r="H377" s="14" t="s">
        <v>19</v>
      </c>
      <c r="I377" s="13" t="s">
        <v>583</v>
      </c>
      <c r="J377" s="14" t="s">
        <v>21</v>
      </c>
      <c r="K377" s="14" t="s">
        <v>27</v>
      </c>
      <c r="L377" s="22">
        <v>256608</v>
      </c>
      <c r="M377" s="42">
        <v>256608</v>
      </c>
      <c r="N377" s="19">
        <v>256608</v>
      </c>
      <c r="O377" s="43">
        <v>256608</v>
      </c>
    </row>
    <row r="378" spans="1:15" hidden="1" x14ac:dyDescent="0.25">
      <c r="A378" s="13" t="s">
        <v>1696</v>
      </c>
      <c r="B378" s="13" t="s">
        <v>1697</v>
      </c>
      <c r="C378" s="15" t="s">
        <v>2331</v>
      </c>
      <c r="D378" s="13" t="s">
        <v>1657</v>
      </c>
      <c r="E378" s="49" t="s">
        <v>1657</v>
      </c>
      <c r="F378" s="50" t="s">
        <v>2312</v>
      </c>
      <c r="G378" s="14" t="s">
        <v>582</v>
      </c>
      <c r="H378" s="14" t="s">
        <v>19</v>
      </c>
      <c r="I378" s="13" t="s">
        <v>583</v>
      </c>
      <c r="J378" s="14" t="s">
        <v>21</v>
      </c>
      <c r="K378" s="14" t="s">
        <v>27</v>
      </c>
      <c r="L378" s="21">
        <v>1450224</v>
      </c>
      <c r="M378" s="59">
        <v>1450224</v>
      </c>
      <c r="N378" s="19">
        <v>2845844</v>
      </c>
      <c r="O378" s="43">
        <v>2845844</v>
      </c>
    </row>
    <row r="379" spans="1:15" hidden="1" x14ac:dyDescent="0.25">
      <c r="A379" s="7" t="s">
        <v>1698</v>
      </c>
      <c r="B379" s="7" t="s">
        <v>1699</v>
      </c>
      <c r="C379" s="7" t="s">
        <v>1700</v>
      </c>
      <c r="D379" s="7" t="s">
        <v>1657</v>
      </c>
      <c r="E379" s="49"/>
      <c r="F379" s="49"/>
      <c r="G379" s="8" t="s">
        <v>582</v>
      </c>
      <c r="H379" s="8" t="s">
        <v>19</v>
      </c>
      <c r="I379" s="7" t="s">
        <v>583</v>
      </c>
      <c r="J379" s="8" t="s">
        <v>21</v>
      </c>
      <c r="K379" s="8" t="s">
        <v>27</v>
      </c>
      <c r="L379" s="28"/>
      <c r="M379" s="42"/>
      <c r="N379" s="18">
        <v>2000000</v>
      </c>
      <c r="O379" s="43"/>
    </row>
    <row r="380" spans="1:15" hidden="1" x14ac:dyDescent="0.25">
      <c r="A380" s="7" t="s">
        <v>1701</v>
      </c>
      <c r="B380" s="7" t="s">
        <v>1702</v>
      </c>
      <c r="C380" s="7" t="s">
        <v>1703</v>
      </c>
      <c r="D380" s="7" t="s">
        <v>1657</v>
      </c>
      <c r="E380" s="49"/>
      <c r="F380" s="49"/>
      <c r="G380" s="8" t="s">
        <v>582</v>
      </c>
      <c r="H380" s="8" t="s">
        <v>19</v>
      </c>
      <c r="I380" s="7" t="s">
        <v>583</v>
      </c>
      <c r="J380" s="8" t="s">
        <v>21</v>
      </c>
      <c r="K380" s="8" t="s">
        <v>27</v>
      </c>
      <c r="L380" s="28"/>
      <c r="M380" s="42"/>
      <c r="N380" s="18">
        <v>17496136</v>
      </c>
      <c r="O380" s="43"/>
    </row>
    <row r="381" spans="1:15" hidden="1" x14ac:dyDescent="0.25">
      <c r="A381" s="13" t="s">
        <v>1704</v>
      </c>
      <c r="B381" s="13" t="s">
        <v>1705</v>
      </c>
      <c r="C381" s="13" t="s">
        <v>1706</v>
      </c>
      <c r="D381" s="13" t="s">
        <v>342</v>
      </c>
      <c r="E381" s="49" t="s">
        <v>342</v>
      </c>
      <c r="F381" s="50" t="s">
        <v>2306</v>
      </c>
      <c r="G381" s="14" t="s">
        <v>582</v>
      </c>
      <c r="H381" s="14" t="s">
        <v>19</v>
      </c>
      <c r="I381" s="13" t="s">
        <v>583</v>
      </c>
      <c r="J381" s="14" t="s">
        <v>21</v>
      </c>
      <c r="K381" s="14" t="s">
        <v>27</v>
      </c>
      <c r="L381" s="22">
        <v>35000000</v>
      </c>
      <c r="M381" s="42">
        <v>35000000</v>
      </c>
      <c r="N381" s="19">
        <v>35000000</v>
      </c>
      <c r="O381" s="43">
        <v>35000000</v>
      </c>
    </row>
    <row r="382" spans="1:15" hidden="1" x14ac:dyDescent="0.25">
      <c r="A382" s="7" t="s">
        <v>1707</v>
      </c>
      <c r="B382" s="7" t="s">
        <v>1708</v>
      </c>
      <c r="C382" s="7" t="s">
        <v>1709</v>
      </c>
      <c r="D382" s="7" t="s">
        <v>342</v>
      </c>
      <c r="E382" s="49"/>
      <c r="F382" s="49"/>
      <c r="G382" s="8" t="s">
        <v>582</v>
      </c>
      <c r="H382" s="8" t="s">
        <v>19</v>
      </c>
      <c r="I382" s="7" t="s">
        <v>583</v>
      </c>
      <c r="J382" s="8" t="s">
        <v>21</v>
      </c>
      <c r="K382" s="8" t="s">
        <v>27</v>
      </c>
      <c r="L382" s="28"/>
      <c r="M382" s="42"/>
      <c r="N382" s="18">
        <v>47154039.920000002</v>
      </c>
      <c r="O382" s="43"/>
    </row>
    <row r="383" spans="1:15" hidden="1" x14ac:dyDescent="0.25">
      <c r="A383" s="7" t="s">
        <v>1710</v>
      </c>
      <c r="B383" s="7" t="s">
        <v>1711</v>
      </c>
      <c r="C383" s="7" t="s">
        <v>1712</v>
      </c>
      <c r="D383" s="7" t="s">
        <v>342</v>
      </c>
      <c r="E383" s="49"/>
      <c r="F383" s="49"/>
      <c r="G383" s="8" t="s">
        <v>582</v>
      </c>
      <c r="H383" s="8" t="s">
        <v>19</v>
      </c>
      <c r="I383" s="7" t="s">
        <v>583</v>
      </c>
      <c r="J383" s="8" t="s">
        <v>21</v>
      </c>
      <c r="K383" s="8" t="s">
        <v>22</v>
      </c>
      <c r="L383" s="28"/>
      <c r="M383" s="42"/>
      <c r="N383" s="18">
        <v>57326716.289999999</v>
      </c>
      <c r="O383" s="43"/>
    </row>
    <row r="384" spans="1:15" hidden="1" x14ac:dyDescent="0.25">
      <c r="A384" s="7" t="s">
        <v>1713</v>
      </c>
      <c r="B384" s="7" t="s">
        <v>1714</v>
      </c>
      <c r="C384" s="7" t="s">
        <v>1715</v>
      </c>
      <c r="D384" s="7" t="s">
        <v>342</v>
      </c>
      <c r="E384" s="49"/>
      <c r="F384" s="49"/>
      <c r="G384" s="8" t="s">
        <v>582</v>
      </c>
      <c r="H384" s="8" t="s">
        <v>19</v>
      </c>
      <c r="I384" s="7" t="s">
        <v>583</v>
      </c>
      <c r="J384" s="8" t="s">
        <v>21</v>
      </c>
      <c r="K384" s="8" t="s">
        <v>27</v>
      </c>
      <c r="L384" s="28"/>
      <c r="M384" s="42"/>
      <c r="N384" s="18">
        <v>9155480.6199999992</v>
      </c>
      <c r="O384" s="43"/>
    </row>
    <row r="385" spans="1:15" hidden="1" x14ac:dyDescent="0.25">
      <c r="A385" s="7" t="s">
        <v>1716</v>
      </c>
      <c r="B385" s="7" t="s">
        <v>1717</v>
      </c>
      <c r="C385" s="7" t="s">
        <v>1718</v>
      </c>
      <c r="D385" s="7" t="s">
        <v>342</v>
      </c>
      <c r="E385" s="49"/>
      <c r="F385" s="49"/>
      <c r="G385" s="8" t="s">
        <v>582</v>
      </c>
      <c r="H385" s="8" t="s">
        <v>19</v>
      </c>
      <c r="I385" s="7" t="s">
        <v>583</v>
      </c>
      <c r="J385" s="8" t="s">
        <v>21</v>
      </c>
      <c r="K385" s="8" t="s">
        <v>22</v>
      </c>
      <c r="L385" s="28"/>
      <c r="M385" s="42"/>
      <c r="N385" s="18">
        <v>12394965.58</v>
      </c>
      <c r="O385" s="43"/>
    </row>
    <row r="386" spans="1:15" hidden="1" x14ac:dyDescent="0.25">
      <c r="A386" s="13" t="s">
        <v>1719</v>
      </c>
      <c r="B386" s="13" t="s">
        <v>1720</v>
      </c>
      <c r="C386" s="13" t="s">
        <v>1721</v>
      </c>
      <c r="D386" s="13" t="s">
        <v>342</v>
      </c>
      <c r="E386" s="49" t="s">
        <v>342</v>
      </c>
      <c r="F386" s="50" t="s">
        <v>2313</v>
      </c>
      <c r="G386" s="14" t="s">
        <v>582</v>
      </c>
      <c r="H386" s="14" t="s">
        <v>19</v>
      </c>
      <c r="I386" s="13" t="s">
        <v>583</v>
      </c>
      <c r="J386" s="14" t="s">
        <v>21</v>
      </c>
      <c r="K386" s="14" t="s">
        <v>27</v>
      </c>
      <c r="L386" s="22">
        <v>2429413.25</v>
      </c>
      <c r="M386" s="42">
        <v>2429413.25</v>
      </c>
      <c r="N386" s="19">
        <v>2429413.25</v>
      </c>
      <c r="O386" s="43">
        <v>2429413.25</v>
      </c>
    </row>
    <row r="387" spans="1:15" hidden="1" x14ac:dyDescent="0.25">
      <c r="A387" s="13" t="s">
        <v>1722</v>
      </c>
      <c r="B387" s="13" t="s">
        <v>1723</v>
      </c>
      <c r="C387" s="13" t="s">
        <v>1724</v>
      </c>
      <c r="D387" s="13" t="s">
        <v>342</v>
      </c>
      <c r="E387" s="49" t="s">
        <v>342</v>
      </c>
      <c r="F387" s="50" t="s">
        <v>2313</v>
      </c>
      <c r="G387" s="14" t="s">
        <v>582</v>
      </c>
      <c r="H387" s="14" t="s">
        <v>19</v>
      </c>
      <c r="I387" s="13" t="s">
        <v>583</v>
      </c>
      <c r="J387" s="14" t="s">
        <v>21</v>
      </c>
      <c r="K387" s="14" t="s">
        <v>27</v>
      </c>
      <c r="L387" s="22">
        <v>288699.21999999997</v>
      </c>
      <c r="M387" s="42">
        <v>288699.21999999997</v>
      </c>
      <c r="N387" s="19">
        <v>288699.21999999997</v>
      </c>
      <c r="O387" s="43">
        <v>288699.21999999997</v>
      </c>
    </row>
    <row r="388" spans="1:15" hidden="1" x14ac:dyDescent="0.25">
      <c r="A388" s="13" t="s">
        <v>1725</v>
      </c>
      <c r="B388" s="13" t="s">
        <v>1726</v>
      </c>
      <c r="C388" s="13" t="s">
        <v>1727</v>
      </c>
      <c r="D388" s="13" t="s">
        <v>342</v>
      </c>
      <c r="E388" s="49" t="s">
        <v>342</v>
      </c>
      <c r="F388" s="50" t="s">
        <v>2313</v>
      </c>
      <c r="G388" s="14" t="s">
        <v>582</v>
      </c>
      <c r="H388" s="14" t="s">
        <v>19</v>
      </c>
      <c r="I388" s="13" t="s">
        <v>583</v>
      </c>
      <c r="J388" s="14" t="s">
        <v>21</v>
      </c>
      <c r="K388" s="14" t="s">
        <v>27</v>
      </c>
      <c r="L388" s="20">
        <v>1637000</v>
      </c>
      <c r="M388" s="42">
        <v>1546778.52</v>
      </c>
      <c r="N388" s="60">
        <v>1637000</v>
      </c>
      <c r="O388" s="43">
        <v>1546778.52</v>
      </c>
    </row>
    <row r="389" spans="1:15" hidden="1" x14ac:dyDescent="0.25">
      <c r="A389" s="13" t="s">
        <v>1728</v>
      </c>
      <c r="B389" s="13" t="s">
        <v>1729</v>
      </c>
      <c r="C389" s="13" t="s">
        <v>1730</v>
      </c>
      <c r="D389" s="13" t="s">
        <v>342</v>
      </c>
      <c r="E389" s="49" t="s">
        <v>342</v>
      </c>
      <c r="F389" s="50" t="s">
        <v>2313</v>
      </c>
      <c r="G389" s="14" t="s">
        <v>582</v>
      </c>
      <c r="H389" s="14" t="s">
        <v>19</v>
      </c>
      <c r="I389" s="13" t="s">
        <v>583</v>
      </c>
      <c r="J389" s="14" t="s">
        <v>21</v>
      </c>
      <c r="K389" s="14" t="s">
        <v>27</v>
      </c>
      <c r="L389" s="21">
        <v>720625.74</v>
      </c>
      <c r="M389" s="42">
        <v>634490.13</v>
      </c>
      <c r="N389" s="60">
        <v>720000</v>
      </c>
      <c r="O389" s="43">
        <v>634490.13</v>
      </c>
    </row>
    <row r="390" spans="1:15" hidden="1" x14ac:dyDescent="0.25">
      <c r="A390" s="13" t="s">
        <v>1731</v>
      </c>
      <c r="B390" s="13" t="s">
        <v>1732</v>
      </c>
      <c r="C390" s="13" t="s">
        <v>1733</v>
      </c>
      <c r="D390" s="13" t="s">
        <v>342</v>
      </c>
      <c r="E390" s="49" t="s">
        <v>342</v>
      </c>
      <c r="F390" s="50" t="s">
        <v>2313</v>
      </c>
      <c r="G390" s="14" t="s">
        <v>582</v>
      </c>
      <c r="H390" s="14" t="s">
        <v>19</v>
      </c>
      <c r="I390" s="13" t="s">
        <v>583</v>
      </c>
      <c r="J390" s="14" t="s">
        <v>21</v>
      </c>
      <c r="K390" s="14" t="s">
        <v>27</v>
      </c>
      <c r="L390" s="22">
        <v>492221.15</v>
      </c>
      <c r="M390" s="42">
        <v>492221.15</v>
      </c>
      <c r="N390" s="19">
        <v>492221.15</v>
      </c>
      <c r="O390" s="43">
        <v>492221.15</v>
      </c>
    </row>
    <row r="391" spans="1:15" hidden="1" x14ac:dyDescent="0.25">
      <c r="A391" s="13" t="s">
        <v>1734</v>
      </c>
      <c r="B391" s="13" t="s">
        <v>1735</v>
      </c>
      <c r="C391" s="13" t="s">
        <v>1736</v>
      </c>
      <c r="D391" s="13" t="s">
        <v>342</v>
      </c>
      <c r="E391" s="49" t="s">
        <v>342</v>
      </c>
      <c r="F391" s="50" t="s">
        <v>2313</v>
      </c>
      <c r="G391" s="14" t="s">
        <v>582</v>
      </c>
      <c r="H391" s="14" t="s">
        <v>19</v>
      </c>
      <c r="I391" s="13" t="s">
        <v>583</v>
      </c>
      <c r="J391" s="14" t="s">
        <v>21</v>
      </c>
      <c r="K391" s="14" t="s">
        <v>27</v>
      </c>
      <c r="L391" s="22">
        <v>1009300.9</v>
      </c>
      <c r="M391" s="42">
        <v>1009300.9</v>
      </c>
      <c r="N391" s="19">
        <v>1009300.9</v>
      </c>
      <c r="O391" s="43">
        <v>1009300.9</v>
      </c>
    </row>
    <row r="392" spans="1:15" hidden="1" x14ac:dyDescent="0.25">
      <c r="A392" s="13" t="s">
        <v>1737</v>
      </c>
      <c r="B392" s="13" t="s">
        <v>1738</v>
      </c>
      <c r="C392" s="13" t="s">
        <v>1739</v>
      </c>
      <c r="D392" s="13" t="s">
        <v>342</v>
      </c>
      <c r="E392" s="49" t="s">
        <v>342</v>
      </c>
      <c r="F392" s="50" t="s">
        <v>2313</v>
      </c>
      <c r="G392" s="14" t="s">
        <v>582</v>
      </c>
      <c r="H392" s="14" t="s">
        <v>19</v>
      </c>
      <c r="I392" s="13" t="s">
        <v>583</v>
      </c>
      <c r="J392" s="14" t="s">
        <v>21</v>
      </c>
      <c r="K392" s="14" t="s">
        <v>27</v>
      </c>
      <c r="L392" s="22">
        <v>722475.2</v>
      </c>
      <c r="M392" s="42">
        <v>722475.2</v>
      </c>
      <c r="N392" s="19">
        <v>722475.2</v>
      </c>
      <c r="O392" s="43">
        <v>722475.2</v>
      </c>
    </row>
    <row r="393" spans="1:15" hidden="1" x14ac:dyDescent="0.25">
      <c r="A393" s="13" t="s">
        <v>1740</v>
      </c>
      <c r="B393" s="13" t="s">
        <v>1741</v>
      </c>
      <c r="C393" s="13" t="s">
        <v>1742</v>
      </c>
      <c r="D393" s="13" t="s">
        <v>342</v>
      </c>
      <c r="E393" s="49" t="s">
        <v>342</v>
      </c>
      <c r="F393" s="50" t="s">
        <v>2313</v>
      </c>
      <c r="G393" s="14" t="s">
        <v>582</v>
      </c>
      <c r="H393" s="14" t="s">
        <v>19</v>
      </c>
      <c r="I393" s="13" t="s">
        <v>583</v>
      </c>
      <c r="J393" s="14" t="s">
        <v>21</v>
      </c>
      <c r="K393" s="14" t="s">
        <v>27</v>
      </c>
      <c r="L393" s="20">
        <v>3169494.65</v>
      </c>
      <c r="M393" s="40">
        <v>3169494.65</v>
      </c>
      <c r="N393" s="19">
        <v>3944180</v>
      </c>
      <c r="O393" s="43">
        <v>3944180</v>
      </c>
    </row>
    <row r="394" spans="1:15" hidden="1" x14ac:dyDescent="0.25">
      <c r="A394" s="13" t="s">
        <v>1743</v>
      </c>
      <c r="B394" s="13" t="s">
        <v>1744</v>
      </c>
      <c r="C394" s="13" t="s">
        <v>1745</v>
      </c>
      <c r="D394" s="13" t="s">
        <v>342</v>
      </c>
      <c r="E394" s="49" t="s">
        <v>342</v>
      </c>
      <c r="F394" s="50" t="s">
        <v>2313</v>
      </c>
      <c r="G394" s="14" t="s">
        <v>582</v>
      </c>
      <c r="H394" s="14" t="s">
        <v>19</v>
      </c>
      <c r="I394" s="13" t="s">
        <v>583</v>
      </c>
      <c r="J394" s="14" t="s">
        <v>21</v>
      </c>
      <c r="K394" s="14" t="s">
        <v>27</v>
      </c>
      <c r="L394" s="22">
        <v>2582284.5</v>
      </c>
      <c r="M394" s="42">
        <v>2582284.5</v>
      </c>
      <c r="N394" s="19">
        <v>3838517.28</v>
      </c>
      <c r="O394" s="43">
        <v>3838517.28</v>
      </c>
    </row>
    <row r="395" spans="1:15" hidden="1" x14ac:dyDescent="0.25">
      <c r="A395" s="13" t="s">
        <v>1746</v>
      </c>
      <c r="B395" s="13" t="s">
        <v>1747</v>
      </c>
      <c r="C395" s="13" t="s">
        <v>1748</v>
      </c>
      <c r="D395" s="13" t="s">
        <v>342</v>
      </c>
      <c r="E395" s="49" t="s">
        <v>342</v>
      </c>
      <c r="F395" s="50" t="s">
        <v>2313</v>
      </c>
      <c r="G395" s="14" t="s">
        <v>582</v>
      </c>
      <c r="H395" s="14" t="s">
        <v>19</v>
      </c>
      <c r="I395" s="13" t="s">
        <v>583</v>
      </c>
      <c r="J395" s="14" t="s">
        <v>21</v>
      </c>
      <c r="K395" s="14" t="s">
        <v>27</v>
      </c>
      <c r="L395" s="22">
        <v>3215344.54</v>
      </c>
      <c r="M395" s="42">
        <v>3215344.54</v>
      </c>
      <c r="N395" s="19">
        <v>3215344.54</v>
      </c>
      <c r="O395" s="43">
        <v>3215344.54</v>
      </c>
    </row>
    <row r="396" spans="1:15" hidden="1" x14ac:dyDescent="0.25">
      <c r="A396" s="13" t="s">
        <v>1749</v>
      </c>
      <c r="B396" s="13" t="s">
        <v>1750</v>
      </c>
      <c r="C396" s="13" t="s">
        <v>1751</v>
      </c>
      <c r="D396" s="13" t="s">
        <v>342</v>
      </c>
      <c r="E396" s="49" t="s">
        <v>342</v>
      </c>
      <c r="F396" s="50" t="s">
        <v>2313</v>
      </c>
      <c r="G396" s="14" t="s">
        <v>582</v>
      </c>
      <c r="H396" s="14" t="s">
        <v>19</v>
      </c>
      <c r="I396" s="13" t="s">
        <v>583</v>
      </c>
      <c r="J396" s="14" t="s">
        <v>21</v>
      </c>
      <c r="K396" s="14" t="s">
        <v>27</v>
      </c>
      <c r="L396" s="22">
        <v>1032913.8</v>
      </c>
      <c r="M396" s="42">
        <v>1032913.8</v>
      </c>
      <c r="N396" s="19">
        <v>1904524.59</v>
      </c>
      <c r="O396" s="43">
        <v>1904524.59</v>
      </c>
    </row>
    <row r="397" spans="1:15" hidden="1" x14ac:dyDescent="0.25">
      <c r="A397" s="13" t="s">
        <v>1752</v>
      </c>
      <c r="B397" s="13" t="s">
        <v>1753</v>
      </c>
      <c r="C397" s="13" t="s">
        <v>1754</v>
      </c>
      <c r="D397" s="13" t="s">
        <v>342</v>
      </c>
      <c r="E397" s="49" t="s">
        <v>342</v>
      </c>
      <c r="F397" s="50" t="s">
        <v>2313</v>
      </c>
      <c r="G397" s="14" t="s">
        <v>582</v>
      </c>
      <c r="H397" s="14" t="s">
        <v>19</v>
      </c>
      <c r="I397" s="13" t="s">
        <v>583</v>
      </c>
      <c r="J397" s="14" t="s">
        <v>21</v>
      </c>
      <c r="K397" s="14" t="s">
        <v>27</v>
      </c>
      <c r="L397" s="22">
        <v>5693937.3099999996</v>
      </c>
      <c r="M397" s="42">
        <v>5693937.3099999996</v>
      </c>
      <c r="N397" s="19">
        <v>6190257.8300000001</v>
      </c>
      <c r="O397" s="43">
        <v>6190257.8300000001</v>
      </c>
    </row>
    <row r="398" spans="1:15" hidden="1" x14ac:dyDescent="0.25">
      <c r="A398" s="13" t="s">
        <v>1755</v>
      </c>
      <c r="B398" s="13" t="s">
        <v>1756</v>
      </c>
      <c r="C398" s="13" t="s">
        <v>1757</v>
      </c>
      <c r="D398" s="13" t="s">
        <v>342</v>
      </c>
      <c r="E398" s="49" t="s">
        <v>342</v>
      </c>
      <c r="F398" s="50" t="s">
        <v>2313</v>
      </c>
      <c r="G398" s="14" t="s">
        <v>582</v>
      </c>
      <c r="H398" s="14" t="s">
        <v>19</v>
      </c>
      <c r="I398" s="13" t="s">
        <v>583</v>
      </c>
      <c r="J398" s="14" t="s">
        <v>21</v>
      </c>
      <c r="K398" s="14" t="s">
        <v>27</v>
      </c>
      <c r="L398" s="22">
        <v>543954.07999999996</v>
      </c>
      <c r="M398" s="42">
        <v>543954.07999999996</v>
      </c>
      <c r="N398" s="19">
        <v>543954.07999999996</v>
      </c>
      <c r="O398" s="43">
        <v>543954.07999999996</v>
      </c>
    </row>
    <row r="399" spans="1:15" hidden="1" x14ac:dyDescent="0.25">
      <c r="A399" s="13" t="s">
        <v>1758</v>
      </c>
      <c r="B399" s="13" t="s">
        <v>1759</v>
      </c>
      <c r="C399" s="13" t="s">
        <v>1760</v>
      </c>
      <c r="D399" s="13" t="s">
        <v>342</v>
      </c>
      <c r="E399" s="49" t="s">
        <v>342</v>
      </c>
      <c r="F399" s="50" t="s">
        <v>2313</v>
      </c>
      <c r="G399" s="14" t="s">
        <v>582</v>
      </c>
      <c r="H399" s="14" t="s">
        <v>19</v>
      </c>
      <c r="I399" s="13" t="s">
        <v>583</v>
      </c>
      <c r="J399" s="14" t="s">
        <v>21</v>
      </c>
      <c r="K399" s="14" t="s">
        <v>27</v>
      </c>
      <c r="L399" s="22">
        <v>1342787.9</v>
      </c>
      <c r="M399" s="42">
        <v>1342787.9</v>
      </c>
      <c r="N399" s="19">
        <v>1529754.46</v>
      </c>
      <c r="O399" s="43">
        <v>1529754.46</v>
      </c>
    </row>
    <row r="400" spans="1:15" hidden="1" x14ac:dyDescent="0.25">
      <c r="A400" s="13" t="s">
        <v>1761</v>
      </c>
      <c r="B400" s="13" t="s">
        <v>1762</v>
      </c>
      <c r="C400" s="13" t="s">
        <v>1763</v>
      </c>
      <c r="D400" s="13" t="s">
        <v>342</v>
      </c>
      <c r="E400" s="49" t="s">
        <v>342</v>
      </c>
      <c r="F400" s="50" t="s">
        <v>2313</v>
      </c>
      <c r="G400" s="14" t="s">
        <v>582</v>
      </c>
      <c r="H400" s="14" t="s">
        <v>19</v>
      </c>
      <c r="I400" s="13" t="s">
        <v>583</v>
      </c>
      <c r="J400" s="14" t="s">
        <v>21</v>
      </c>
      <c r="K400" s="14" t="s">
        <v>27</v>
      </c>
      <c r="L400" s="22">
        <v>539877.43999999994</v>
      </c>
      <c r="M400" s="42">
        <v>539877.43999999994</v>
      </c>
      <c r="N400" s="19">
        <v>539877.43999999994</v>
      </c>
      <c r="O400" s="43">
        <v>539877.43999999994</v>
      </c>
    </row>
    <row r="401" spans="1:15" hidden="1" x14ac:dyDescent="0.25">
      <c r="A401" s="7" t="s">
        <v>1764</v>
      </c>
      <c r="B401" s="7" t="s">
        <v>1765</v>
      </c>
      <c r="C401" s="7" t="s">
        <v>1766</v>
      </c>
      <c r="D401" s="7" t="s">
        <v>342</v>
      </c>
      <c r="E401" s="49"/>
      <c r="F401" s="49"/>
      <c r="G401" s="8" t="s">
        <v>582</v>
      </c>
      <c r="H401" s="8" t="s">
        <v>19</v>
      </c>
      <c r="I401" s="7" t="s">
        <v>583</v>
      </c>
      <c r="J401" s="8" t="s">
        <v>21</v>
      </c>
      <c r="K401" s="8" t="s">
        <v>27</v>
      </c>
      <c r="L401" s="28"/>
      <c r="M401" s="42"/>
      <c r="N401" s="18">
        <v>472449.36</v>
      </c>
      <c r="O401" s="43"/>
    </row>
    <row r="402" spans="1:15" hidden="1" x14ac:dyDescent="0.25">
      <c r="A402" s="7" t="s">
        <v>1767</v>
      </c>
      <c r="B402" s="7" t="s">
        <v>1768</v>
      </c>
      <c r="C402" s="7" t="s">
        <v>1769</v>
      </c>
      <c r="D402" s="7" t="s">
        <v>342</v>
      </c>
      <c r="E402" s="49"/>
      <c r="F402" s="49"/>
      <c r="G402" s="8" t="s">
        <v>582</v>
      </c>
      <c r="H402" s="8" t="s">
        <v>19</v>
      </c>
      <c r="I402" s="7" t="s">
        <v>583</v>
      </c>
      <c r="J402" s="8" t="s">
        <v>21</v>
      </c>
      <c r="K402" s="8" t="s">
        <v>27</v>
      </c>
      <c r="L402" s="28"/>
      <c r="M402" s="42"/>
      <c r="N402" s="18">
        <v>4134938.44</v>
      </c>
      <c r="O402" s="43"/>
    </row>
    <row r="403" spans="1:15" hidden="1" x14ac:dyDescent="0.25">
      <c r="A403" s="7" t="s">
        <v>1770</v>
      </c>
      <c r="B403" s="7" t="s">
        <v>1771</v>
      </c>
      <c r="C403" s="7" t="s">
        <v>1772</v>
      </c>
      <c r="D403" s="7" t="s">
        <v>342</v>
      </c>
      <c r="E403" s="49"/>
      <c r="F403" s="49"/>
      <c r="G403" s="8" t="s">
        <v>582</v>
      </c>
      <c r="H403" s="8" t="s">
        <v>19</v>
      </c>
      <c r="I403" s="7" t="s">
        <v>583</v>
      </c>
      <c r="J403" s="8" t="s">
        <v>21</v>
      </c>
      <c r="K403" s="8" t="s">
        <v>27</v>
      </c>
      <c r="L403" s="28"/>
      <c r="M403" s="42"/>
      <c r="N403" s="18">
        <v>5161854.91</v>
      </c>
      <c r="O403" s="43"/>
    </row>
    <row r="404" spans="1:15" hidden="1" x14ac:dyDescent="0.25">
      <c r="A404" s="7" t="s">
        <v>1773</v>
      </c>
      <c r="B404" s="7" t="s">
        <v>1774</v>
      </c>
      <c r="C404" s="7" t="s">
        <v>1775</v>
      </c>
      <c r="D404" s="7" t="s">
        <v>342</v>
      </c>
      <c r="E404" s="49"/>
      <c r="F404" s="49"/>
      <c r="G404" s="8" t="s">
        <v>582</v>
      </c>
      <c r="H404" s="8" t="s">
        <v>19</v>
      </c>
      <c r="I404" s="7" t="s">
        <v>583</v>
      </c>
      <c r="J404" s="8" t="s">
        <v>21</v>
      </c>
      <c r="K404" s="8" t="s">
        <v>27</v>
      </c>
      <c r="L404" s="28"/>
      <c r="M404" s="42"/>
      <c r="N404" s="18">
        <v>543295.63</v>
      </c>
      <c r="O404" s="43"/>
    </row>
    <row r="405" spans="1:15" hidden="1" x14ac:dyDescent="0.25">
      <c r="A405" s="7" t="s">
        <v>1776</v>
      </c>
      <c r="B405" s="7" t="s">
        <v>1777</v>
      </c>
      <c r="C405" s="7" t="s">
        <v>1778</v>
      </c>
      <c r="D405" s="7" t="s">
        <v>342</v>
      </c>
      <c r="E405" s="49"/>
      <c r="F405" s="49"/>
      <c r="G405" s="8" t="s">
        <v>582</v>
      </c>
      <c r="H405" s="8" t="s">
        <v>19</v>
      </c>
      <c r="I405" s="7" t="s">
        <v>583</v>
      </c>
      <c r="J405" s="8" t="s">
        <v>21</v>
      </c>
      <c r="K405" s="8" t="s">
        <v>27</v>
      </c>
      <c r="L405" s="28"/>
      <c r="M405" s="42"/>
      <c r="N405" s="18">
        <v>4751429.41</v>
      </c>
      <c r="O405" s="43"/>
    </row>
    <row r="406" spans="1:15" hidden="1" x14ac:dyDescent="0.25">
      <c r="A406" s="7" t="s">
        <v>1779</v>
      </c>
      <c r="B406" s="7" t="s">
        <v>1780</v>
      </c>
      <c r="C406" s="7" t="s">
        <v>1781</v>
      </c>
      <c r="D406" s="7" t="s">
        <v>342</v>
      </c>
      <c r="E406" s="49"/>
      <c r="F406" s="49"/>
      <c r="G406" s="8" t="s">
        <v>582</v>
      </c>
      <c r="H406" s="8" t="s">
        <v>19</v>
      </c>
      <c r="I406" s="7" t="s">
        <v>583</v>
      </c>
      <c r="J406" s="8" t="s">
        <v>21</v>
      </c>
      <c r="K406" s="8" t="s">
        <v>27</v>
      </c>
      <c r="L406" s="28"/>
      <c r="M406" s="42"/>
      <c r="N406" s="18">
        <v>545289.43999999994</v>
      </c>
      <c r="O406" s="43"/>
    </row>
    <row r="407" spans="1:15" hidden="1" x14ac:dyDescent="0.25">
      <c r="A407" s="7" t="s">
        <v>1782</v>
      </c>
      <c r="B407" s="7" t="s">
        <v>1783</v>
      </c>
      <c r="C407" s="7" t="s">
        <v>1784</v>
      </c>
      <c r="D407" s="7" t="s">
        <v>342</v>
      </c>
      <c r="E407" s="49"/>
      <c r="F407" s="49"/>
      <c r="G407" s="8" t="s">
        <v>582</v>
      </c>
      <c r="H407" s="8" t="s">
        <v>19</v>
      </c>
      <c r="I407" s="7" t="s">
        <v>583</v>
      </c>
      <c r="J407" s="8" t="s">
        <v>21</v>
      </c>
      <c r="K407" s="8" t="s">
        <v>27</v>
      </c>
      <c r="L407" s="28"/>
      <c r="M407" s="42"/>
      <c r="N407" s="18">
        <v>1928123.35</v>
      </c>
      <c r="O407" s="43"/>
    </row>
    <row r="408" spans="1:15" hidden="1" x14ac:dyDescent="0.25">
      <c r="A408" s="7" t="s">
        <v>1785</v>
      </c>
      <c r="B408" s="7" t="s">
        <v>1786</v>
      </c>
      <c r="C408" s="7" t="s">
        <v>1787</v>
      </c>
      <c r="D408" s="7" t="s">
        <v>342</v>
      </c>
      <c r="E408" s="49"/>
      <c r="F408" s="49"/>
      <c r="G408" s="8" t="s">
        <v>582</v>
      </c>
      <c r="H408" s="8" t="s">
        <v>19</v>
      </c>
      <c r="I408" s="7" t="s">
        <v>583</v>
      </c>
      <c r="J408" s="8" t="s">
        <v>21</v>
      </c>
      <c r="K408" s="8" t="s">
        <v>27</v>
      </c>
      <c r="L408" s="28"/>
      <c r="M408" s="42"/>
      <c r="N408" s="18">
        <v>10075568.119999999</v>
      </c>
      <c r="O408" s="43"/>
    </row>
    <row r="409" spans="1:15" hidden="1" x14ac:dyDescent="0.25">
      <c r="A409" s="7" t="s">
        <v>1788</v>
      </c>
      <c r="B409" s="7" t="s">
        <v>1789</v>
      </c>
      <c r="C409" s="7" t="s">
        <v>1790</v>
      </c>
      <c r="D409" s="7" t="s">
        <v>342</v>
      </c>
      <c r="E409" s="49"/>
      <c r="F409" s="49"/>
      <c r="G409" s="8" t="s">
        <v>582</v>
      </c>
      <c r="H409" s="8" t="s">
        <v>19</v>
      </c>
      <c r="I409" s="7" t="s">
        <v>583</v>
      </c>
      <c r="J409" s="8" t="s">
        <v>21</v>
      </c>
      <c r="K409" s="8" t="s">
        <v>27</v>
      </c>
      <c r="L409" s="28"/>
      <c r="M409" s="42"/>
      <c r="N409" s="28">
        <v>6710529.71</v>
      </c>
      <c r="O409" s="43"/>
    </row>
    <row r="410" spans="1:15" hidden="1" x14ac:dyDescent="0.25">
      <c r="A410" s="7" t="s">
        <v>1791</v>
      </c>
      <c r="B410" s="7" t="s">
        <v>1792</v>
      </c>
      <c r="C410" s="7" t="s">
        <v>1793</v>
      </c>
      <c r="D410" s="7" t="s">
        <v>342</v>
      </c>
      <c r="E410" s="49"/>
      <c r="F410" s="49"/>
      <c r="G410" s="8" t="s">
        <v>582</v>
      </c>
      <c r="H410" s="8" t="s">
        <v>19</v>
      </c>
      <c r="I410" s="7" t="s">
        <v>583</v>
      </c>
      <c r="J410" s="8" t="s">
        <v>21</v>
      </c>
      <c r="K410" s="8" t="s">
        <v>27</v>
      </c>
      <c r="L410" s="28"/>
      <c r="M410" s="42"/>
      <c r="N410" s="28">
        <v>2093636.37</v>
      </c>
      <c r="O410" s="43"/>
    </row>
    <row r="411" spans="1:15" hidden="1" x14ac:dyDescent="0.25">
      <c r="A411" s="7" t="s">
        <v>1794</v>
      </c>
      <c r="B411" s="7" t="s">
        <v>1795</v>
      </c>
      <c r="C411" s="7" t="s">
        <v>1796</v>
      </c>
      <c r="D411" s="7" t="s">
        <v>342</v>
      </c>
      <c r="E411" s="49"/>
      <c r="F411" s="49"/>
      <c r="G411" s="8" t="s">
        <v>582</v>
      </c>
      <c r="H411" s="8" t="s">
        <v>19</v>
      </c>
      <c r="I411" s="7" t="s">
        <v>583</v>
      </c>
      <c r="J411" s="8" t="s">
        <v>21</v>
      </c>
      <c r="K411" s="8" t="s">
        <v>27</v>
      </c>
      <c r="L411" s="28"/>
      <c r="M411" s="42"/>
      <c r="N411" s="28">
        <v>5629137</v>
      </c>
      <c r="O411" s="43"/>
    </row>
    <row r="412" spans="1:15" hidden="1" x14ac:dyDescent="0.25">
      <c r="A412" s="7" t="s">
        <v>1797</v>
      </c>
      <c r="B412" s="7" t="s">
        <v>1798</v>
      </c>
      <c r="C412" s="7" t="s">
        <v>1799</v>
      </c>
      <c r="D412" s="7" t="s">
        <v>342</v>
      </c>
      <c r="E412" s="49"/>
      <c r="F412" s="49"/>
      <c r="G412" s="8" t="s">
        <v>582</v>
      </c>
      <c r="H412" s="8" t="s">
        <v>19</v>
      </c>
      <c r="I412" s="7" t="s">
        <v>583</v>
      </c>
      <c r="J412" s="8" t="s">
        <v>21</v>
      </c>
      <c r="K412" s="8" t="s">
        <v>27</v>
      </c>
      <c r="L412" s="28"/>
      <c r="M412" s="42"/>
      <c r="N412" s="28">
        <v>585014.43999999994</v>
      </c>
      <c r="O412" s="43"/>
    </row>
    <row r="413" spans="1:15" hidden="1" x14ac:dyDescent="0.25">
      <c r="A413" s="7" t="s">
        <v>1800</v>
      </c>
      <c r="B413" s="7" t="s">
        <v>1801</v>
      </c>
      <c r="C413" s="7" t="s">
        <v>1802</v>
      </c>
      <c r="D413" s="7" t="s">
        <v>342</v>
      </c>
      <c r="E413" s="49"/>
      <c r="F413" s="49"/>
      <c r="G413" s="8" t="s">
        <v>582</v>
      </c>
      <c r="H413" s="8" t="s">
        <v>19</v>
      </c>
      <c r="I413" s="7" t="s">
        <v>583</v>
      </c>
      <c r="J413" s="8" t="s">
        <v>21</v>
      </c>
      <c r="K413" s="8" t="s">
        <v>27</v>
      </c>
      <c r="L413" s="28"/>
      <c r="M413" s="42"/>
      <c r="N413" s="28">
        <v>660210.43000000005</v>
      </c>
      <c r="O413" s="43"/>
    </row>
    <row r="414" spans="1:15" hidden="1" x14ac:dyDescent="0.25">
      <c r="A414" s="7" t="s">
        <v>1803</v>
      </c>
      <c r="B414" s="7" t="s">
        <v>1804</v>
      </c>
      <c r="C414" s="7" t="s">
        <v>1805</v>
      </c>
      <c r="D414" s="7" t="s">
        <v>342</v>
      </c>
      <c r="E414" s="49"/>
      <c r="F414" s="49"/>
      <c r="G414" s="8" t="s">
        <v>582</v>
      </c>
      <c r="H414" s="8" t="s">
        <v>19</v>
      </c>
      <c r="I414" s="7" t="s">
        <v>583</v>
      </c>
      <c r="J414" s="8" t="s">
        <v>21</v>
      </c>
      <c r="K414" s="8" t="s">
        <v>27</v>
      </c>
      <c r="L414" s="28"/>
      <c r="M414" s="42"/>
      <c r="N414" s="28">
        <v>786770.92</v>
      </c>
      <c r="O414" s="43"/>
    </row>
    <row r="415" spans="1:15" hidden="1" x14ac:dyDescent="0.25">
      <c r="A415" s="7" t="s">
        <v>1806</v>
      </c>
      <c r="B415" s="7" t="s">
        <v>1807</v>
      </c>
      <c r="C415" s="7" t="s">
        <v>1808</v>
      </c>
      <c r="D415" s="7" t="s">
        <v>342</v>
      </c>
      <c r="E415" s="49"/>
      <c r="F415" s="49"/>
      <c r="G415" s="8" t="s">
        <v>582</v>
      </c>
      <c r="H415" s="8" t="s">
        <v>19</v>
      </c>
      <c r="I415" s="7" t="s">
        <v>583</v>
      </c>
      <c r="J415" s="8" t="s">
        <v>21</v>
      </c>
      <c r="K415" s="8" t="s">
        <v>27</v>
      </c>
      <c r="L415" s="28"/>
      <c r="M415" s="42"/>
      <c r="N415" s="28">
        <v>175641.04</v>
      </c>
      <c r="O415" s="43"/>
    </row>
    <row r="416" spans="1:15" hidden="1" x14ac:dyDescent="0.25">
      <c r="A416" s="7" t="s">
        <v>1809</v>
      </c>
      <c r="B416" s="7" t="s">
        <v>1810</v>
      </c>
      <c r="C416" s="7" t="s">
        <v>1811</v>
      </c>
      <c r="D416" s="7" t="s">
        <v>342</v>
      </c>
      <c r="E416" s="49"/>
      <c r="F416" s="49"/>
      <c r="G416" s="8" t="s">
        <v>582</v>
      </c>
      <c r="H416" s="8" t="s">
        <v>19</v>
      </c>
      <c r="I416" s="7" t="s">
        <v>583</v>
      </c>
      <c r="J416" s="8" t="s">
        <v>21</v>
      </c>
      <c r="K416" s="8" t="s">
        <v>27</v>
      </c>
      <c r="L416" s="28"/>
      <c r="M416" s="42"/>
      <c r="N416" s="28">
        <v>1030787.01</v>
      </c>
      <c r="O416" s="43"/>
    </row>
    <row r="417" spans="1:15" hidden="1" x14ac:dyDescent="0.25">
      <c r="A417" s="7" t="s">
        <v>1812</v>
      </c>
      <c r="B417" s="7" t="s">
        <v>1813</v>
      </c>
      <c r="C417" s="7" t="s">
        <v>1814</v>
      </c>
      <c r="D417" s="7" t="s">
        <v>342</v>
      </c>
      <c r="E417" s="49"/>
      <c r="F417" s="49"/>
      <c r="G417" s="8" t="s">
        <v>582</v>
      </c>
      <c r="H417" s="8" t="s">
        <v>19</v>
      </c>
      <c r="I417" s="7" t="s">
        <v>583</v>
      </c>
      <c r="J417" s="8" t="s">
        <v>21</v>
      </c>
      <c r="K417" s="8" t="s">
        <v>27</v>
      </c>
      <c r="L417" s="28"/>
      <c r="M417" s="42"/>
      <c r="N417" s="28">
        <v>1291142.25</v>
      </c>
      <c r="O417" s="43"/>
    </row>
    <row r="418" spans="1:15" hidden="1" x14ac:dyDescent="0.25">
      <c r="A418" s="7" t="s">
        <v>1815</v>
      </c>
      <c r="B418" s="7" t="s">
        <v>1816</v>
      </c>
      <c r="C418" s="7" t="s">
        <v>1817</v>
      </c>
      <c r="D418" s="7" t="s">
        <v>342</v>
      </c>
      <c r="E418" s="49"/>
      <c r="F418" s="49"/>
      <c r="G418" s="8" t="s">
        <v>582</v>
      </c>
      <c r="H418" s="8" t="s">
        <v>19</v>
      </c>
      <c r="I418" s="7" t="s">
        <v>583</v>
      </c>
      <c r="J418" s="8" t="s">
        <v>21</v>
      </c>
      <c r="K418" s="8" t="s">
        <v>27</v>
      </c>
      <c r="L418" s="28"/>
      <c r="M418" s="42"/>
      <c r="N418" s="28">
        <v>201568.79</v>
      </c>
      <c r="O418" s="43"/>
    </row>
    <row r="419" spans="1:15" hidden="1" x14ac:dyDescent="0.25">
      <c r="A419" s="7" t="s">
        <v>1818</v>
      </c>
      <c r="B419" s="7" t="s">
        <v>1819</v>
      </c>
      <c r="C419" s="7" t="s">
        <v>1820</v>
      </c>
      <c r="D419" s="7" t="s">
        <v>342</v>
      </c>
      <c r="E419" s="49"/>
      <c r="F419" s="49"/>
      <c r="G419" s="8" t="s">
        <v>582</v>
      </c>
      <c r="H419" s="8" t="s">
        <v>19</v>
      </c>
      <c r="I419" s="7" t="s">
        <v>583</v>
      </c>
      <c r="J419" s="8" t="s">
        <v>21</v>
      </c>
      <c r="K419" s="8" t="s">
        <v>27</v>
      </c>
      <c r="L419" s="28"/>
      <c r="M419" s="42"/>
      <c r="N419" s="28">
        <v>5048000</v>
      </c>
      <c r="O419" s="43"/>
    </row>
    <row r="420" spans="1:15" hidden="1" x14ac:dyDescent="0.25">
      <c r="A420" s="7" t="s">
        <v>1821</v>
      </c>
      <c r="B420" s="7" t="s">
        <v>1822</v>
      </c>
      <c r="C420" s="7" t="s">
        <v>1823</v>
      </c>
      <c r="D420" s="7" t="s">
        <v>342</v>
      </c>
      <c r="E420" s="49"/>
      <c r="F420" s="49"/>
      <c r="G420" s="8" t="s">
        <v>582</v>
      </c>
      <c r="H420" s="8" t="s">
        <v>19</v>
      </c>
      <c r="I420" s="7" t="s">
        <v>583</v>
      </c>
      <c r="J420" s="8" t="s">
        <v>21</v>
      </c>
      <c r="K420" s="8" t="s">
        <v>27</v>
      </c>
      <c r="L420" s="28"/>
      <c r="M420" s="42"/>
      <c r="N420" s="28">
        <v>7230396.5899999999</v>
      </c>
      <c r="O420" s="43"/>
    </row>
    <row r="421" spans="1:15" hidden="1" x14ac:dyDescent="0.25">
      <c r="A421" s="7" t="s">
        <v>1824</v>
      </c>
      <c r="B421" s="7" t="s">
        <v>1825</v>
      </c>
      <c r="C421" s="7" t="s">
        <v>1826</v>
      </c>
      <c r="D421" s="7" t="s">
        <v>342</v>
      </c>
      <c r="E421" s="49"/>
      <c r="F421" s="49"/>
      <c r="G421" s="8" t="s">
        <v>582</v>
      </c>
      <c r="H421" s="8" t="s">
        <v>19</v>
      </c>
      <c r="I421" s="7" t="s">
        <v>583</v>
      </c>
      <c r="J421" s="8" t="s">
        <v>21</v>
      </c>
      <c r="K421" s="8" t="s">
        <v>27</v>
      </c>
      <c r="L421" s="28"/>
      <c r="M421" s="42"/>
      <c r="N421" s="28">
        <v>3098741.39</v>
      </c>
      <c r="O421" s="43"/>
    </row>
    <row r="422" spans="1:15" hidden="1" x14ac:dyDescent="0.25">
      <c r="A422" s="7" t="s">
        <v>1827</v>
      </c>
      <c r="B422" s="7" t="s">
        <v>1828</v>
      </c>
      <c r="C422" s="7" t="s">
        <v>1829</v>
      </c>
      <c r="D422" s="7" t="s">
        <v>342</v>
      </c>
      <c r="E422" s="49"/>
      <c r="F422" s="49"/>
      <c r="G422" s="8" t="s">
        <v>582</v>
      </c>
      <c r="H422" s="8" t="s">
        <v>19</v>
      </c>
      <c r="I422" s="7" t="s">
        <v>583</v>
      </c>
      <c r="J422" s="8" t="s">
        <v>21</v>
      </c>
      <c r="K422" s="8" t="s">
        <v>27</v>
      </c>
      <c r="L422" s="28"/>
      <c r="M422" s="42"/>
      <c r="N422" s="28">
        <v>2581787.19</v>
      </c>
      <c r="O422" s="43"/>
    </row>
    <row r="423" spans="1:15" hidden="1" x14ac:dyDescent="0.25">
      <c r="A423" s="7" t="s">
        <v>1830</v>
      </c>
      <c r="B423" s="7" t="s">
        <v>1831</v>
      </c>
      <c r="C423" s="7" t="s">
        <v>1832</v>
      </c>
      <c r="D423" s="7" t="s">
        <v>342</v>
      </c>
      <c r="E423" s="49"/>
      <c r="F423" s="49"/>
      <c r="G423" s="8" t="s">
        <v>582</v>
      </c>
      <c r="H423" s="8" t="s">
        <v>19</v>
      </c>
      <c r="I423" s="7" t="s">
        <v>583</v>
      </c>
      <c r="J423" s="8" t="s">
        <v>21</v>
      </c>
      <c r="K423" s="8" t="s">
        <v>27</v>
      </c>
      <c r="L423" s="28"/>
      <c r="M423" s="42"/>
      <c r="N423" s="28">
        <v>774568.98</v>
      </c>
      <c r="O423" s="43"/>
    </row>
    <row r="424" spans="1:15" hidden="1" x14ac:dyDescent="0.25">
      <c r="A424" s="7" t="s">
        <v>1833</v>
      </c>
      <c r="B424" s="7" t="s">
        <v>1834</v>
      </c>
      <c r="C424" s="7" t="s">
        <v>1835</v>
      </c>
      <c r="D424" s="7" t="s">
        <v>342</v>
      </c>
      <c r="E424" s="49"/>
      <c r="F424" s="49"/>
      <c r="G424" s="8" t="s">
        <v>582</v>
      </c>
      <c r="H424" s="8" t="s">
        <v>19</v>
      </c>
      <c r="I424" s="7" t="s">
        <v>583</v>
      </c>
      <c r="J424" s="8" t="s">
        <v>21</v>
      </c>
      <c r="K424" s="8" t="s">
        <v>27</v>
      </c>
      <c r="L424" s="28"/>
      <c r="M424" s="42"/>
      <c r="N424" s="18">
        <v>20654464.879999999</v>
      </c>
      <c r="O424" s="43"/>
    </row>
    <row r="425" spans="1:15" hidden="1" x14ac:dyDescent="0.25">
      <c r="A425" s="7" t="s">
        <v>1836</v>
      </c>
      <c r="B425" s="7" t="s">
        <v>1837</v>
      </c>
      <c r="C425" s="7" t="s">
        <v>1838</v>
      </c>
      <c r="D425" s="7" t="s">
        <v>342</v>
      </c>
      <c r="E425" s="49"/>
      <c r="F425" s="49"/>
      <c r="G425" s="8" t="s">
        <v>582</v>
      </c>
      <c r="H425" s="8" t="s">
        <v>19</v>
      </c>
      <c r="I425" s="7" t="s">
        <v>583</v>
      </c>
      <c r="J425" s="8" t="s">
        <v>21</v>
      </c>
      <c r="K425" s="8" t="s">
        <v>27</v>
      </c>
      <c r="L425" s="28"/>
      <c r="M425" s="42"/>
      <c r="N425" s="18">
        <v>488884.43</v>
      </c>
      <c r="O425" s="42"/>
    </row>
    <row r="426" spans="1:15" hidden="1" x14ac:dyDescent="0.25">
      <c r="A426" s="7" t="s">
        <v>1839</v>
      </c>
      <c r="B426" s="7" t="s">
        <v>1840</v>
      </c>
      <c r="C426" s="7" t="s">
        <v>1841</v>
      </c>
      <c r="D426" s="7" t="s">
        <v>342</v>
      </c>
      <c r="E426" s="49"/>
      <c r="F426" s="49"/>
      <c r="G426" s="8" t="s">
        <v>582</v>
      </c>
      <c r="H426" s="8" t="s">
        <v>19</v>
      </c>
      <c r="I426" s="7" t="s">
        <v>583</v>
      </c>
      <c r="J426" s="8" t="s">
        <v>21</v>
      </c>
      <c r="K426" s="8" t="s">
        <v>27</v>
      </c>
      <c r="L426" s="28"/>
      <c r="M426" s="42"/>
      <c r="N426" s="18">
        <v>102005.73</v>
      </c>
      <c r="O426" s="43"/>
    </row>
    <row r="427" spans="1:15" hidden="1" x14ac:dyDescent="0.25">
      <c r="A427" s="7" t="s">
        <v>1842</v>
      </c>
      <c r="B427" s="7" t="s">
        <v>1840</v>
      </c>
      <c r="C427" s="7" t="s">
        <v>1843</v>
      </c>
      <c r="D427" s="7" t="s">
        <v>342</v>
      </c>
      <c r="E427" s="49"/>
      <c r="F427" s="49"/>
      <c r="G427" s="8" t="s">
        <v>582</v>
      </c>
      <c r="H427" s="8" t="s">
        <v>19</v>
      </c>
      <c r="I427" s="7" t="s">
        <v>583</v>
      </c>
      <c r="J427" s="8" t="s">
        <v>21</v>
      </c>
      <c r="K427" s="8" t="s">
        <v>27</v>
      </c>
      <c r="L427" s="28"/>
      <c r="M427" s="42"/>
      <c r="N427" s="18">
        <v>2117961.88</v>
      </c>
      <c r="O427" s="43"/>
    </row>
    <row r="428" spans="1:15" hidden="1" x14ac:dyDescent="0.25">
      <c r="A428" s="7" t="s">
        <v>1844</v>
      </c>
      <c r="B428" s="7" t="s">
        <v>1845</v>
      </c>
      <c r="C428" s="7" t="s">
        <v>1846</v>
      </c>
      <c r="D428" s="7" t="s">
        <v>342</v>
      </c>
      <c r="E428" s="49"/>
      <c r="F428" s="49"/>
      <c r="G428" s="8" t="s">
        <v>582</v>
      </c>
      <c r="H428" s="8" t="s">
        <v>19</v>
      </c>
      <c r="I428" s="7" t="s">
        <v>583</v>
      </c>
      <c r="J428" s="8" t="s">
        <v>21</v>
      </c>
      <c r="K428" s="8" t="s">
        <v>27</v>
      </c>
      <c r="L428" s="28"/>
      <c r="M428" s="42"/>
      <c r="N428" s="18">
        <v>1280000</v>
      </c>
      <c r="O428" s="43"/>
    </row>
    <row r="429" spans="1:15" hidden="1" x14ac:dyDescent="0.25">
      <c r="A429" s="7" t="s">
        <v>1847</v>
      </c>
      <c r="B429" s="7" t="s">
        <v>1848</v>
      </c>
      <c r="C429" s="7" t="s">
        <v>1849</v>
      </c>
      <c r="D429" s="7" t="s">
        <v>342</v>
      </c>
      <c r="E429" s="49"/>
      <c r="F429" s="49"/>
      <c r="G429" s="8" t="s">
        <v>582</v>
      </c>
      <c r="H429" s="8" t="s">
        <v>19</v>
      </c>
      <c r="I429" s="7" t="s">
        <v>583</v>
      </c>
      <c r="J429" s="8" t="s">
        <v>21</v>
      </c>
      <c r="K429" s="8" t="s">
        <v>27</v>
      </c>
      <c r="L429" s="28"/>
      <c r="M429" s="42"/>
      <c r="N429" s="18">
        <v>1630759.91</v>
      </c>
      <c r="O429" s="43"/>
    </row>
    <row r="430" spans="1:15" hidden="1" x14ac:dyDescent="0.25">
      <c r="A430" s="7" t="s">
        <v>1850</v>
      </c>
      <c r="B430" s="7" t="s">
        <v>1848</v>
      </c>
      <c r="C430" s="7" t="s">
        <v>1851</v>
      </c>
      <c r="D430" s="7" t="s">
        <v>342</v>
      </c>
      <c r="E430" s="49"/>
      <c r="F430" s="49"/>
      <c r="G430" s="8" t="s">
        <v>582</v>
      </c>
      <c r="H430" s="8" t="s">
        <v>19</v>
      </c>
      <c r="I430" s="7" t="s">
        <v>583</v>
      </c>
      <c r="J430" s="8" t="s">
        <v>21</v>
      </c>
      <c r="K430" s="8" t="s">
        <v>27</v>
      </c>
      <c r="L430" s="28"/>
      <c r="M430" s="42"/>
      <c r="N430" s="18">
        <v>7579211</v>
      </c>
      <c r="O430" s="43"/>
    </row>
    <row r="431" spans="1:15" hidden="1" x14ac:dyDescent="0.25">
      <c r="A431" s="7" t="s">
        <v>1852</v>
      </c>
      <c r="B431" s="7" t="s">
        <v>1853</v>
      </c>
      <c r="C431" s="7" t="s">
        <v>1854</v>
      </c>
      <c r="D431" s="7" t="s">
        <v>342</v>
      </c>
      <c r="E431" s="49"/>
      <c r="F431" s="49"/>
      <c r="G431" s="8" t="s">
        <v>582</v>
      </c>
      <c r="H431" s="8" t="s">
        <v>19</v>
      </c>
      <c r="I431" s="7" t="s">
        <v>583</v>
      </c>
      <c r="J431" s="8" t="s">
        <v>21</v>
      </c>
      <c r="K431" s="8" t="s">
        <v>27</v>
      </c>
      <c r="L431" s="28"/>
      <c r="M431" s="42"/>
      <c r="N431" s="18">
        <v>10000000</v>
      </c>
      <c r="O431" s="43"/>
    </row>
    <row r="432" spans="1:15" hidden="1" x14ac:dyDescent="0.25">
      <c r="A432" s="7" t="s">
        <v>1855</v>
      </c>
      <c r="B432" s="7" t="s">
        <v>1856</v>
      </c>
      <c r="C432" s="7" t="s">
        <v>1857</v>
      </c>
      <c r="D432" s="7" t="s">
        <v>342</v>
      </c>
      <c r="E432" s="49"/>
      <c r="F432" s="49"/>
      <c r="G432" s="8" t="s">
        <v>582</v>
      </c>
      <c r="H432" s="8" t="s">
        <v>19</v>
      </c>
      <c r="I432" s="7" t="s">
        <v>583</v>
      </c>
      <c r="J432" s="8" t="s">
        <v>21</v>
      </c>
      <c r="K432" s="8" t="s">
        <v>27</v>
      </c>
      <c r="L432" s="28"/>
      <c r="M432" s="42"/>
      <c r="N432" s="18">
        <v>8169459.0700000003</v>
      </c>
      <c r="O432" s="43"/>
    </row>
    <row r="433" spans="1:15" hidden="1" x14ac:dyDescent="0.25">
      <c r="A433" s="7" t="s">
        <v>1858</v>
      </c>
      <c r="B433" s="7" t="s">
        <v>1859</v>
      </c>
      <c r="C433" s="7" t="s">
        <v>1860</v>
      </c>
      <c r="D433" s="7" t="s">
        <v>342</v>
      </c>
      <c r="E433" s="49"/>
      <c r="F433" s="49"/>
      <c r="G433" s="8" t="s">
        <v>582</v>
      </c>
      <c r="H433" s="8" t="s">
        <v>19</v>
      </c>
      <c r="I433" s="7" t="s">
        <v>583</v>
      </c>
      <c r="J433" s="8" t="s">
        <v>21</v>
      </c>
      <c r="K433" s="8" t="s">
        <v>27</v>
      </c>
      <c r="L433" s="28"/>
      <c r="M433" s="42"/>
      <c r="N433" s="18">
        <v>2985576</v>
      </c>
      <c r="O433" s="43"/>
    </row>
    <row r="434" spans="1:15" hidden="1" x14ac:dyDescent="0.25">
      <c r="A434" s="7" t="s">
        <v>1861</v>
      </c>
      <c r="B434" s="7" t="s">
        <v>1862</v>
      </c>
      <c r="C434" s="7" t="s">
        <v>1863</v>
      </c>
      <c r="D434" s="7" t="s">
        <v>342</v>
      </c>
      <c r="E434" s="49"/>
      <c r="F434" s="49"/>
      <c r="G434" s="8" t="s">
        <v>582</v>
      </c>
      <c r="H434" s="8" t="s">
        <v>19</v>
      </c>
      <c r="I434" s="7" t="s">
        <v>583</v>
      </c>
      <c r="J434" s="8" t="s">
        <v>21</v>
      </c>
      <c r="K434" s="8" t="s">
        <v>27</v>
      </c>
      <c r="L434" s="28"/>
      <c r="M434" s="42"/>
      <c r="N434" s="18">
        <v>2720000</v>
      </c>
      <c r="O434" s="43"/>
    </row>
    <row r="435" spans="1:15" hidden="1" x14ac:dyDescent="0.25">
      <c r="A435" s="7" t="s">
        <v>1864</v>
      </c>
      <c r="B435" s="7" t="s">
        <v>1862</v>
      </c>
      <c r="C435" s="7" t="s">
        <v>1865</v>
      </c>
      <c r="D435" s="7" t="s">
        <v>342</v>
      </c>
      <c r="E435" s="49"/>
      <c r="F435" s="49"/>
      <c r="G435" s="8" t="s">
        <v>582</v>
      </c>
      <c r="H435" s="8" t="s">
        <v>19</v>
      </c>
      <c r="I435" s="7" t="s">
        <v>583</v>
      </c>
      <c r="J435" s="8" t="s">
        <v>21</v>
      </c>
      <c r="K435" s="8" t="s">
        <v>27</v>
      </c>
      <c r="L435" s="28"/>
      <c r="M435" s="42"/>
      <c r="N435" s="18">
        <v>1411655.19</v>
      </c>
      <c r="O435" s="43"/>
    </row>
    <row r="436" spans="1:15" hidden="1" x14ac:dyDescent="0.25">
      <c r="A436" s="7" t="s">
        <v>1866</v>
      </c>
      <c r="B436" s="7" t="s">
        <v>1867</v>
      </c>
      <c r="C436" s="7" t="s">
        <v>1868</v>
      </c>
      <c r="D436" s="7" t="s">
        <v>342</v>
      </c>
      <c r="E436" s="49"/>
      <c r="F436" s="49"/>
      <c r="G436" s="8" t="s">
        <v>582</v>
      </c>
      <c r="H436" s="8" t="s">
        <v>19</v>
      </c>
      <c r="I436" s="7" t="s">
        <v>583</v>
      </c>
      <c r="J436" s="8" t="s">
        <v>21</v>
      </c>
      <c r="K436" s="8" t="s">
        <v>27</v>
      </c>
      <c r="L436" s="28"/>
      <c r="M436" s="42"/>
      <c r="N436" s="18">
        <v>4233426.74</v>
      </c>
      <c r="O436" s="43"/>
    </row>
    <row r="437" spans="1:15" hidden="1" x14ac:dyDescent="0.25">
      <c r="A437" s="7" t="s">
        <v>1869</v>
      </c>
      <c r="B437" s="7" t="s">
        <v>1870</v>
      </c>
      <c r="C437" s="7" t="s">
        <v>1871</v>
      </c>
      <c r="D437" s="7" t="s">
        <v>342</v>
      </c>
      <c r="E437" s="49"/>
      <c r="F437" s="49"/>
      <c r="G437" s="8" t="s">
        <v>582</v>
      </c>
      <c r="H437" s="8" t="s">
        <v>19</v>
      </c>
      <c r="I437" s="7" t="s">
        <v>583</v>
      </c>
      <c r="J437" s="8" t="s">
        <v>21</v>
      </c>
      <c r="K437" s="8" t="s">
        <v>27</v>
      </c>
      <c r="L437" s="28"/>
      <c r="M437" s="42"/>
      <c r="N437" s="18">
        <v>1279940.23</v>
      </c>
      <c r="O437" s="43"/>
    </row>
    <row r="438" spans="1:15" hidden="1" x14ac:dyDescent="0.25">
      <c r="A438" s="7" t="s">
        <v>1872</v>
      </c>
      <c r="B438" s="7" t="s">
        <v>1873</v>
      </c>
      <c r="C438" s="7" t="s">
        <v>1874</v>
      </c>
      <c r="D438" s="7" t="s">
        <v>342</v>
      </c>
      <c r="E438" s="49"/>
      <c r="F438" s="49"/>
      <c r="G438" s="8" t="s">
        <v>582</v>
      </c>
      <c r="H438" s="8" t="s">
        <v>19</v>
      </c>
      <c r="I438" s="7" t="s">
        <v>583</v>
      </c>
      <c r="J438" s="8" t="s">
        <v>21</v>
      </c>
      <c r="K438" s="8" t="s">
        <v>27</v>
      </c>
      <c r="L438" s="28"/>
      <c r="M438" s="42"/>
      <c r="N438" s="18">
        <v>6005192</v>
      </c>
      <c r="O438" s="43"/>
    </row>
    <row r="439" spans="1:15" hidden="1" x14ac:dyDescent="0.25">
      <c r="A439" s="7" t="s">
        <v>1875</v>
      </c>
      <c r="B439" s="7" t="s">
        <v>1876</v>
      </c>
      <c r="C439" s="7" t="s">
        <v>1877</v>
      </c>
      <c r="D439" s="7" t="s">
        <v>342</v>
      </c>
      <c r="E439" s="49"/>
      <c r="F439" s="49"/>
      <c r="G439" s="8" t="s">
        <v>582</v>
      </c>
      <c r="H439" s="8" t="s">
        <v>19</v>
      </c>
      <c r="I439" s="7" t="s">
        <v>583</v>
      </c>
      <c r="J439" s="8" t="s">
        <v>21</v>
      </c>
      <c r="K439" s="8" t="s">
        <v>27</v>
      </c>
      <c r="L439" s="28"/>
      <c r="M439" s="42"/>
      <c r="N439" s="18">
        <v>7488543.3200000003</v>
      </c>
      <c r="O439" s="43"/>
    </row>
    <row r="440" spans="1:15" hidden="1" x14ac:dyDescent="0.25">
      <c r="A440" s="7" t="s">
        <v>1878</v>
      </c>
      <c r="B440" s="7" t="s">
        <v>1879</v>
      </c>
      <c r="C440" s="7" t="s">
        <v>1880</v>
      </c>
      <c r="D440" s="7" t="s">
        <v>342</v>
      </c>
      <c r="E440" s="49"/>
      <c r="F440" s="49"/>
      <c r="G440" s="8" t="s">
        <v>582</v>
      </c>
      <c r="H440" s="8" t="s">
        <v>19</v>
      </c>
      <c r="I440" s="7" t="s">
        <v>583</v>
      </c>
      <c r="J440" s="8" t="s">
        <v>21</v>
      </c>
      <c r="K440" s="8" t="s">
        <v>27</v>
      </c>
      <c r="L440" s="28"/>
      <c r="M440" s="42"/>
      <c r="N440" s="18">
        <v>770075.28</v>
      </c>
      <c r="O440" s="42"/>
    </row>
    <row r="441" spans="1:15" hidden="1" x14ac:dyDescent="0.25">
      <c r="A441" s="7" t="s">
        <v>1881</v>
      </c>
      <c r="B441" s="7" t="s">
        <v>1882</v>
      </c>
      <c r="C441" s="7" t="s">
        <v>1883</v>
      </c>
      <c r="D441" s="7" t="s">
        <v>342</v>
      </c>
      <c r="E441" s="49"/>
      <c r="F441" s="49"/>
      <c r="G441" s="8" t="s">
        <v>582</v>
      </c>
      <c r="H441" s="8" t="s">
        <v>19</v>
      </c>
      <c r="I441" s="7" t="s">
        <v>583</v>
      </c>
      <c r="J441" s="8" t="s">
        <v>21</v>
      </c>
      <c r="K441" s="8" t="s">
        <v>27</v>
      </c>
      <c r="L441" s="28"/>
      <c r="M441" s="42"/>
      <c r="N441" s="18">
        <v>5164568.99</v>
      </c>
      <c r="O441" s="43"/>
    </row>
    <row r="442" spans="1:15" hidden="1" x14ac:dyDescent="0.25">
      <c r="A442" s="7" t="s">
        <v>1884</v>
      </c>
      <c r="B442" s="7" t="s">
        <v>1885</v>
      </c>
      <c r="C442" s="7" t="s">
        <v>1886</v>
      </c>
      <c r="D442" s="7" t="s">
        <v>342</v>
      </c>
      <c r="E442" s="49"/>
      <c r="F442" s="49"/>
      <c r="G442" s="8" t="s">
        <v>582</v>
      </c>
      <c r="H442" s="8" t="s">
        <v>19</v>
      </c>
      <c r="I442" s="7" t="s">
        <v>583</v>
      </c>
      <c r="J442" s="8" t="s">
        <v>21</v>
      </c>
      <c r="K442" s="8" t="s">
        <v>27</v>
      </c>
      <c r="L442" s="28"/>
      <c r="M442" s="42"/>
      <c r="N442" s="18">
        <v>1290790.5</v>
      </c>
      <c r="O442" s="41"/>
    </row>
    <row r="443" spans="1:15" hidden="1" x14ac:dyDescent="0.25">
      <c r="A443" s="7" t="s">
        <v>1887</v>
      </c>
      <c r="B443" s="7" t="s">
        <v>1888</v>
      </c>
      <c r="C443" s="7" t="s">
        <v>1889</v>
      </c>
      <c r="D443" s="7" t="s">
        <v>342</v>
      </c>
      <c r="E443" s="49"/>
      <c r="F443" s="49"/>
      <c r="G443" s="8" t="s">
        <v>582</v>
      </c>
      <c r="H443" s="8" t="s">
        <v>19</v>
      </c>
      <c r="I443" s="7" t="s">
        <v>583</v>
      </c>
      <c r="J443" s="8" t="s">
        <v>21</v>
      </c>
      <c r="K443" s="8" t="s">
        <v>27</v>
      </c>
      <c r="L443" s="28"/>
      <c r="M443" s="42"/>
      <c r="N443" s="18">
        <v>47603.28</v>
      </c>
      <c r="O443" s="43"/>
    </row>
    <row r="444" spans="1:15" hidden="1" x14ac:dyDescent="0.25">
      <c r="A444" s="7" t="s">
        <v>1890</v>
      </c>
      <c r="B444" s="7" t="s">
        <v>1891</v>
      </c>
      <c r="C444" s="7" t="s">
        <v>1892</v>
      </c>
      <c r="D444" s="7" t="s">
        <v>342</v>
      </c>
      <c r="E444" s="49"/>
      <c r="F444" s="49"/>
      <c r="G444" s="8" t="s">
        <v>582</v>
      </c>
      <c r="H444" s="8" t="s">
        <v>19</v>
      </c>
      <c r="I444" s="7" t="s">
        <v>583</v>
      </c>
      <c r="J444" s="8" t="s">
        <v>21</v>
      </c>
      <c r="K444" s="8" t="s">
        <v>27</v>
      </c>
      <c r="L444" s="28"/>
      <c r="M444" s="42"/>
      <c r="N444" s="18">
        <v>204387.46</v>
      </c>
      <c r="O444" s="43"/>
    </row>
    <row r="445" spans="1:15" hidden="1" x14ac:dyDescent="0.25">
      <c r="A445" s="7" t="s">
        <v>1893</v>
      </c>
      <c r="B445" s="7" t="s">
        <v>1894</v>
      </c>
      <c r="C445" s="7" t="s">
        <v>1895</v>
      </c>
      <c r="D445" s="7" t="s">
        <v>342</v>
      </c>
      <c r="E445" s="49"/>
      <c r="F445" s="49"/>
      <c r="G445" s="8" t="s">
        <v>582</v>
      </c>
      <c r="H445" s="8" t="s">
        <v>19</v>
      </c>
      <c r="I445" s="7" t="s">
        <v>583</v>
      </c>
      <c r="J445" s="8" t="s">
        <v>21</v>
      </c>
      <c r="K445" s="8" t="s">
        <v>27</v>
      </c>
      <c r="L445" s="28"/>
      <c r="M445" s="39"/>
      <c r="N445" s="18">
        <v>109529.09</v>
      </c>
      <c r="O445" s="43"/>
    </row>
    <row r="446" spans="1:15" hidden="1" x14ac:dyDescent="0.25">
      <c r="A446" s="7" t="s">
        <v>1896</v>
      </c>
      <c r="B446" s="7" t="s">
        <v>1897</v>
      </c>
      <c r="C446" s="7" t="s">
        <v>1898</v>
      </c>
      <c r="D446" s="7" t="s">
        <v>342</v>
      </c>
      <c r="E446" s="49"/>
      <c r="F446" s="49"/>
      <c r="G446" s="8" t="s">
        <v>582</v>
      </c>
      <c r="H446" s="8" t="s">
        <v>19</v>
      </c>
      <c r="I446" s="7" t="s">
        <v>583</v>
      </c>
      <c r="J446" s="8" t="s">
        <v>21</v>
      </c>
      <c r="K446" s="8" t="s">
        <v>27</v>
      </c>
      <c r="L446" s="28"/>
      <c r="M446" s="42"/>
      <c r="N446" s="18">
        <v>1829270.19</v>
      </c>
      <c r="O446" s="43"/>
    </row>
    <row r="447" spans="1:15" hidden="1" x14ac:dyDescent="0.25">
      <c r="A447" s="7" t="s">
        <v>1899</v>
      </c>
      <c r="B447" s="7" t="s">
        <v>1900</v>
      </c>
      <c r="C447" s="7" t="s">
        <v>1901</v>
      </c>
      <c r="D447" s="7" t="s">
        <v>342</v>
      </c>
      <c r="E447" s="49"/>
      <c r="F447" s="49"/>
      <c r="G447" s="8" t="s">
        <v>582</v>
      </c>
      <c r="H447" s="8" t="s">
        <v>19</v>
      </c>
      <c r="I447" s="7" t="s">
        <v>583</v>
      </c>
      <c r="J447" s="8" t="s">
        <v>21</v>
      </c>
      <c r="K447" s="8" t="s">
        <v>27</v>
      </c>
      <c r="L447" s="28"/>
      <c r="M447" s="42"/>
      <c r="N447" s="18">
        <v>5308091.97</v>
      </c>
      <c r="O447" s="43"/>
    </row>
    <row r="448" spans="1:15" hidden="1" x14ac:dyDescent="0.25">
      <c r="A448" s="7" t="s">
        <v>1902</v>
      </c>
      <c r="B448" s="7" t="s">
        <v>1903</v>
      </c>
      <c r="C448" s="7" t="s">
        <v>1904</v>
      </c>
      <c r="D448" s="7" t="s">
        <v>342</v>
      </c>
      <c r="E448" s="49"/>
      <c r="F448" s="49"/>
      <c r="G448" s="8" t="s">
        <v>582</v>
      </c>
      <c r="H448" s="8" t="s">
        <v>19</v>
      </c>
      <c r="I448" s="7" t="s">
        <v>583</v>
      </c>
      <c r="J448" s="8" t="s">
        <v>21</v>
      </c>
      <c r="K448" s="8" t="s">
        <v>27</v>
      </c>
      <c r="L448" s="28"/>
      <c r="M448" s="42"/>
      <c r="N448" s="28">
        <v>4131999.99</v>
      </c>
      <c r="O448" s="42"/>
    </row>
    <row r="449" spans="1:15" hidden="1" x14ac:dyDescent="0.25">
      <c r="A449" s="7" t="s">
        <v>1905</v>
      </c>
      <c r="B449" s="7" t="s">
        <v>1906</v>
      </c>
      <c r="C449" s="7" t="s">
        <v>1886</v>
      </c>
      <c r="D449" s="7" t="s">
        <v>342</v>
      </c>
      <c r="E449" s="49"/>
      <c r="F449" s="49"/>
      <c r="G449" s="8" t="s">
        <v>582</v>
      </c>
      <c r="H449" s="8" t="s">
        <v>19</v>
      </c>
      <c r="I449" s="7" t="s">
        <v>583</v>
      </c>
      <c r="J449" s="8" t="s">
        <v>21</v>
      </c>
      <c r="K449" s="8" t="s">
        <v>27</v>
      </c>
      <c r="L449" s="28"/>
      <c r="M449" s="42"/>
      <c r="N449" s="18">
        <v>3098741.39</v>
      </c>
      <c r="O449" s="43"/>
    </row>
    <row r="450" spans="1:15" hidden="1" x14ac:dyDescent="0.25">
      <c r="A450" s="7" t="s">
        <v>1907</v>
      </c>
      <c r="B450" s="7" t="s">
        <v>1908</v>
      </c>
      <c r="C450" s="7" t="s">
        <v>1909</v>
      </c>
      <c r="D450" s="7" t="s">
        <v>342</v>
      </c>
      <c r="E450" s="49"/>
      <c r="F450" s="49"/>
      <c r="G450" s="8" t="s">
        <v>582</v>
      </c>
      <c r="H450" s="8" t="s">
        <v>19</v>
      </c>
      <c r="I450" s="7" t="s">
        <v>583</v>
      </c>
      <c r="J450" s="8" t="s">
        <v>21</v>
      </c>
      <c r="K450" s="8" t="s">
        <v>27</v>
      </c>
      <c r="L450" s="28"/>
      <c r="M450" s="42"/>
      <c r="N450" s="18">
        <v>2401593.29</v>
      </c>
      <c r="O450" s="43"/>
    </row>
    <row r="451" spans="1:15" hidden="1" x14ac:dyDescent="0.25">
      <c r="A451" s="13" t="s">
        <v>1910</v>
      </c>
      <c r="B451" s="13" t="s">
        <v>1911</v>
      </c>
      <c r="C451" s="13" t="s">
        <v>1912</v>
      </c>
      <c r="D451" s="13" t="s">
        <v>342</v>
      </c>
      <c r="E451" s="49" t="s">
        <v>342</v>
      </c>
      <c r="F451" s="50" t="s">
        <v>2313</v>
      </c>
      <c r="G451" s="14" t="s">
        <v>582</v>
      </c>
      <c r="H451" s="14" t="s">
        <v>19</v>
      </c>
      <c r="I451" s="13" t="s">
        <v>583</v>
      </c>
      <c r="J451" s="14" t="s">
        <v>21</v>
      </c>
      <c r="K451" s="14" t="s">
        <v>27</v>
      </c>
      <c r="L451" s="22">
        <v>516058.7</v>
      </c>
      <c r="M451" s="42">
        <v>516058.7</v>
      </c>
      <c r="N451" s="19">
        <v>516058.7</v>
      </c>
      <c r="O451" s="43">
        <v>516058.7</v>
      </c>
    </row>
    <row r="452" spans="1:15" hidden="1" x14ac:dyDescent="0.25">
      <c r="A452" s="13" t="s">
        <v>1913</v>
      </c>
      <c r="B452" s="13" t="s">
        <v>1914</v>
      </c>
      <c r="C452" s="13" t="s">
        <v>1915</v>
      </c>
      <c r="D452" s="13" t="s">
        <v>342</v>
      </c>
      <c r="E452" s="49" t="s">
        <v>342</v>
      </c>
      <c r="F452" s="50" t="s">
        <v>2313</v>
      </c>
      <c r="G452" s="14" t="s">
        <v>582</v>
      </c>
      <c r="H452" s="14" t="s">
        <v>19</v>
      </c>
      <c r="I452" s="13" t="s">
        <v>583</v>
      </c>
      <c r="J452" s="14" t="s">
        <v>21</v>
      </c>
      <c r="K452" s="14" t="s">
        <v>27</v>
      </c>
      <c r="L452" s="22">
        <v>173004.34</v>
      </c>
      <c r="M452" s="42">
        <v>173004.34</v>
      </c>
      <c r="N452" s="19">
        <v>359286.73</v>
      </c>
      <c r="O452" s="43">
        <v>359286.73</v>
      </c>
    </row>
    <row r="453" spans="1:15" hidden="1" x14ac:dyDescent="0.25">
      <c r="A453" s="13" t="s">
        <v>1916</v>
      </c>
      <c r="B453" s="13" t="s">
        <v>1917</v>
      </c>
      <c r="C453" s="13" t="s">
        <v>1918</v>
      </c>
      <c r="D453" s="13" t="s">
        <v>342</v>
      </c>
      <c r="E453" s="49" t="s">
        <v>342</v>
      </c>
      <c r="F453" s="50" t="s">
        <v>2313</v>
      </c>
      <c r="G453" s="14" t="s">
        <v>582</v>
      </c>
      <c r="H453" s="14" t="s">
        <v>19</v>
      </c>
      <c r="I453" s="13" t="s">
        <v>583</v>
      </c>
      <c r="J453" s="14" t="s">
        <v>21</v>
      </c>
      <c r="K453" s="14" t="s">
        <v>27</v>
      </c>
      <c r="L453" s="22">
        <v>141046.35999999999</v>
      </c>
      <c r="M453" s="42">
        <v>141046.35999999999</v>
      </c>
      <c r="N453" s="19">
        <v>141046.35999999999</v>
      </c>
      <c r="O453" s="43">
        <v>141046.35999999999</v>
      </c>
    </row>
    <row r="454" spans="1:15" hidden="1" x14ac:dyDescent="0.25">
      <c r="A454" s="13" t="s">
        <v>1919</v>
      </c>
      <c r="B454" s="13" t="s">
        <v>1920</v>
      </c>
      <c r="C454" s="13" t="s">
        <v>1921</v>
      </c>
      <c r="D454" s="13" t="s">
        <v>342</v>
      </c>
      <c r="E454" s="49" t="s">
        <v>342</v>
      </c>
      <c r="F454" s="50" t="s">
        <v>2313</v>
      </c>
      <c r="G454" s="14" t="s">
        <v>582</v>
      </c>
      <c r="H454" s="14" t="s">
        <v>19</v>
      </c>
      <c r="I454" s="13" t="s">
        <v>583</v>
      </c>
      <c r="J454" s="14" t="s">
        <v>21</v>
      </c>
      <c r="K454" s="14" t="s">
        <v>27</v>
      </c>
      <c r="L454" s="22">
        <v>32400</v>
      </c>
      <c r="M454" s="42">
        <v>32400</v>
      </c>
      <c r="N454" s="19">
        <v>32400</v>
      </c>
      <c r="O454" s="43">
        <v>32400</v>
      </c>
    </row>
    <row r="455" spans="1:15" hidden="1" x14ac:dyDescent="0.25">
      <c r="A455" s="13" t="s">
        <v>1922</v>
      </c>
      <c r="B455" s="13" t="s">
        <v>1923</v>
      </c>
      <c r="C455" s="13" t="s">
        <v>1924</v>
      </c>
      <c r="D455" s="13" t="s">
        <v>342</v>
      </c>
      <c r="E455" s="49" t="s">
        <v>342</v>
      </c>
      <c r="F455" s="50" t="s">
        <v>2313</v>
      </c>
      <c r="G455" s="14" t="s">
        <v>582</v>
      </c>
      <c r="H455" s="14" t="s">
        <v>19</v>
      </c>
      <c r="I455" s="13" t="s">
        <v>583</v>
      </c>
      <c r="J455" s="14" t="s">
        <v>21</v>
      </c>
      <c r="K455" s="14" t="s">
        <v>27</v>
      </c>
      <c r="L455" s="22">
        <v>31278.799999999999</v>
      </c>
      <c r="M455" s="42">
        <v>31278.799999999999</v>
      </c>
      <c r="N455" s="22">
        <v>31278.799999999999</v>
      </c>
      <c r="O455" s="43">
        <v>31278.799999999999</v>
      </c>
    </row>
    <row r="456" spans="1:15" hidden="1" x14ac:dyDescent="0.25">
      <c r="A456" s="13" t="s">
        <v>1925</v>
      </c>
      <c r="B456" s="13" t="s">
        <v>1926</v>
      </c>
      <c r="C456" s="13" t="s">
        <v>1927</v>
      </c>
      <c r="D456" s="13" t="s">
        <v>342</v>
      </c>
      <c r="E456" s="49" t="s">
        <v>342</v>
      </c>
      <c r="F456" s="50" t="s">
        <v>2313</v>
      </c>
      <c r="G456" s="14" t="s">
        <v>582</v>
      </c>
      <c r="H456" s="14" t="s">
        <v>19</v>
      </c>
      <c r="I456" s="13" t="s">
        <v>583</v>
      </c>
      <c r="J456" s="14" t="s">
        <v>21</v>
      </c>
      <c r="K456" s="14" t="s">
        <v>27</v>
      </c>
      <c r="L456" s="22">
        <v>271605.02</v>
      </c>
      <c r="M456" s="42">
        <v>271605.02</v>
      </c>
      <c r="N456" s="22">
        <v>273352.49</v>
      </c>
      <c r="O456" s="43">
        <v>273352.49</v>
      </c>
    </row>
    <row r="457" spans="1:15" hidden="1" x14ac:dyDescent="0.25">
      <c r="A457" s="13" t="s">
        <v>1928</v>
      </c>
      <c r="B457" s="13" t="s">
        <v>1929</v>
      </c>
      <c r="C457" s="13" t="s">
        <v>1930</v>
      </c>
      <c r="D457" s="13" t="s">
        <v>342</v>
      </c>
      <c r="E457" s="49" t="s">
        <v>342</v>
      </c>
      <c r="F457" s="50" t="s">
        <v>2313</v>
      </c>
      <c r="G457" s="14" t="s">
        <v>582</v>
      </c>
      <c r="H457" s="14" t="s">
        <v>19</v>
      </c>
      <c r="I457" s="13" t="s">
        <v>583</v>
      </c>
      <c r="J457" s="14" t="s">
        <v>21</v>
      </c>
      <c r="K457" s="14" t="s">
        <v>27</v>
      </c>
      <c r="L457" s="22">
        <v>42339.17</v>
      </c>
      <c r="M457" s="42">
        <v>42339.17</v>
      </c>
      <c r="N457" s="19">
        <v>42339.17</v>
      </c>
      <c r="O457" s="43">
        <v>42339.17</v>
      </c>
    </row>
    <row r="458" spans="1:15" hidden="1" x14ac:dyDescent="0.25">
      <c r="A458" s="13" t="s">
        <v>1931</v>
      </c>
      <c r="B458" s="13" t="s">
        <v>1932</v>
      </c>
      <c r="C458" s="13" t="s">
        <v>1933</v>
      </c>
      <c r="D458" s="13" t="s">
        <v>342</v>
      </c>
      <c r="E458" s="49" t="s">
        <v>342</v>
      </c>
      <c r="F458" s="50" t="s">
        <v>2313</v>
      </c>
      <c r="G458" s="14" t="s">
        <v>582</v>
      </c>
      <c r="H458" s="14" t="s">
        <v>19</v>
      </c>
      <c r="I458" s="13" t="s">
        <v>583</v>
      </c>
      <c r="J458" s="14" t="s">
        <v>21</v>
      </c>
      <c r="K458" s="14" t="s">
        <v>27</v>
      </c>
      <c r="L458" s="22">
        <v>59083.91</v>
      </c>
      <c r="M458" s="42">
        <v>59083.91</v>
      </c>
      <c r="N458" s="19">
        <v>59083.91</v>
      </c>
      <c r="O458" s="43">
        <v>59083.91</v>
      </c>
    </row>
    <row r="459" spans="1:15" hidden="1" x14ac:dyDescent="0.25">
      <c r="A459" s="13" t="s">
        <v>1934</v>
      </c>
      <c r="B459" s="13" t="s">
        <v>1935</v>
      </c>
      <c r="C459" s="13" t="s">
        <v>1936</v>
      </c>
      <c r="D459" s="13" t="s">
        <v>342</v>
      </c>
      <c r="E459" s="49" t="s">
        <v>342</v>
      </c>
      <c r="F459" s="50" t="s">
        <v>2313</v>
      </c>
      <c r="G459" s="14" t="s">
        <v>582</v>
      </c>
      <c r="H459" s="14" t="s">
        <v>19</v>
      </c>
      <c r="I459" s="13" t="s">
        <v>583</v>
      </c>
      <c r="J459" s="14" t="s">
        <v>21</v>
      </c>
      <c r="K459" s="14" t="s">
        <v>27</v>
      </c>
      <c r="L459" s="22">
        <v>106673.28</v>
      </c>
      <c r="M459" s="42">
        <v>106673.28</v>
      </c>
      <c r="N459" s="19">
        <v>120007.44</v>
      </c>
      <c r="O459" s="43">
        <v>120007.44</v>
      </c>
    </row>
    <row r="460" spans="1:15" hidden="1" x14ac:dyDescent="0.25">
      <c r="A460" s="13" t="s">
        <v>1937</v>
      </c>
      <c r="B460" s="13" t="s">
        <v>1938</v>
      </c>
      <c r="C460" s="13" t="s">
        <v>1939</v>
      </c>
      <c r="D460" s="13" t="s">
        <v>342</v>
      </c>
      <c r="E460" s="49" t="s">
        <v>342</v>
      </c>
      <c r="F460" s="50" t="s">
        <v>2313</v>
      </c>
      <c r="G460" s="14" t="s">
        <v>582</v>
      </c>
      <c r="H460" s="14" t="s">
        <v>19</v>
      </c>
      <c r="I460" s="13" t="s">
        <v>583</v>
      </c>
      <c r="J460" s="14" t="s">
        <v>21</v>
      </c>
      <c r="K460" s="14" t="s">
        <v>27</v>
      </c>
      <c r="L460" s="22">
        <v>354000</v>
      </c>
      <c r="M460" s="42">
        <v>354000</v>
      </c>
      <c r="N460" s="19">
        <v>404690.38</v>
      </c>
      <c r="O460" s="43">
        <v>404690.38</v>
      </c>
    </row>
    <row r="461" spans="1:15" hidden="1" x14ac:dyDescent="0.25">
      <c r="A461" s="13" t="s">
        <v>1940</v>
      </c>
      <c r="B461" s="13" t="s">
        <v>1941</v>
      </c>
      <c r="C461" s="13" t="s">
        <v>1942</v>
      </c>
      <c r="D461" s="13" t="s">
        <v>342</v>
      </c>
      <c r="E461" s="49" t="s">
        <v>342</v>
      </c>
      <c r="F461" s="50" t="s">
        <v>2313</v>
      </c>
      <c r="G461" s="14" t="s">
        <v>582</v>
      </c>
      <c r="H461" s="14" t="s">
        <v>19</v>
      </c>
      <c r="I461" s="13" t="s">
        <v>583</v>
      </c>
      <c r="J461" s="14" t="s">
        <v>21</v>
      </c>
      <c r="K461" s="14" t="s">
        <v>27</v>
      </c>
      <c r="L461" s="22">
        <v>317621</v>
      </c>
      <c r="M461" s="42">
        <v>317621</v>
      </c>
      <c r="N461" s="19">
        <v>317621</v>
      </c>
      <c r="O461" s="43">
        <v>317621</v>
      </c>
    </row>
    <row r="462" spans="1:15" hidden="1" x14ac:dyDescent="0.25">
      <c r="A462" s="13" t="s">
        <v>1943</v>
      </c>
      <c r="B462" s="13" t="s">
        <v>1944</v>
      </c>
      <c r="C462" s="13" t="s">
        <v>1945</v>
      </c>
      <c r="D462" s="13" t="s">
        <v>342</v>
      </c>
      <c r="E462" s="49" t="s">
        <v>342</v>
      </c>
      <c r="F462" s="50" t="s">
        <v>2335</v>
      </c>
      <c r="G462" s="14" t="s">
        <v>582</v>
      </c>
      <c r="H462" s="14" t="s">
        <v>19</v>
      </c>
      <c r="I462" s="13" t="s">
        <v>583</v>
      </c>
      <c r="J462" s="14" t="s">
        <v>21</v>
      </c>
      <c r="K462" s="14" t="s">
        <v>27</v>
      </c>
      <c r="L462" s="22">
        <v>826282.91</v>
      </c>
      <c r="M462" s="42">
        <v>826282.91</v>
      </c>
      <c r="N462" s="19">
        <v>826282.91</v>
      </c>
      <c r="O462" s="43">
        <v>826282.91</v>
      </c>
    </row>
    <row r="463" spans="1:15" hidden="1" x14ac:dyDescent="0.25">
      <c r="A463" s="13" t="s">
        <v>1946</v>
      </c>
      <c r="B463" s="13" t="s">
        <v>1947</v>
      </c>
      <c r="C463" s="13" t="s">
        <v>1948</v>
      </c>
      <c r="D463" s="13" t="s">
        <v>342</v>
      </c>
      <c r="E463" s="49" t="s">
        <v>342</v>
      </c>
      <c r="F463" s="50" t="s">
        <v>2313</v>
      </c>
      <c r="G463" s="14" t="s">
        <v>582</v>
      </c>
      <c r="H463" s="14" t="s">
        <v>19</v>
      </c>
      <c r="I463" s="13" t="s">
        <v>583</v>
      </c>
      <c r="J463" s="14" t="s">
        <v>21</v>
      </c>
      <c r="K463" s="14" t="s">
        <v>27</v>
      </c>
      <c r="L463" s="22">
        <v>50089.05</v>
      </c>
      <c r="M463" s="42">
        <v>50089.05</v>
      </c>
      <c r="N463" s="19">
        <v>73766.48</v>
      </c>
      <c r="O463" s="41">
        <v>73766.48</v>
      </c>
    </row>
    <row r="464" spans="1:15" hidden="1" x14ac:dyDescent="0.25">
      <c r="A464" s="13" t="s">
        <v>1949</v>
      </c>
      <c r="B464" s="13" t="s">
        <v>1950</v>
      </c>
      <c r="C464" s="13" t="s">
        <v>1951</v>
      </c>
      <c r="D464" s="13" t="s">
        <v>342</v>
      </c>
      <c r="E464" s="49" t="s">
        <v>342</v>
      </c>
      <c r="F464" s="50" t="s">
        <v>2313</v>
      </c>
      <c r="G464" s="14" t="s">
        <v>582</v>
      </c>
      <c r="H464" s="14" t="s">
        <v>19</v>
      </c>
      <c r="I464" s="13" t="s">
        <v>583</v>
      </c>
      <c r="J464" s="14" t="s">
        <v>21</v>
      </c>
      <c r="K464" s="14" t="s">
        <v>27</v>
      </c>
      <c r="L464" s="22">
        <v>248472.44</v>
      </c>
      <c r="M464" s="42">
        <v>248472.44</v>
      </c>
      <c r="N464" s="19">
        <v>514834.89</v>
      </c>
      <c r="O464" s="43">
        <v>514834.89</v>
      </c>
    </row>
    <row r="465" spans="1:15" hidden="1" x14ac:dyDescent="0.25">
      <c r="A465" s="13" t="s">
        <v>1952</v>
      </c>
      <c r="B465" s="13" t="s">
        <v>1953</v>
      </c>
      <c r="C465" s="13" t="s">
        <v>2336</v>
      </c>
      <c r="D465" s="13" t="s">
        <v>342</v>
      </c>
      <c r="E465" s="49" t="s">
        <v>342</v>
      </c>
      <c r="F465" s="50" t="s">
        <v>2313</v>
      </c>
      <c r="G465" s="14" t="s">
        <v>582</v>
      </c>
      <c r="H465" s="14" t="s">
        <v>19</v>
      </c>
      <c r="I465" s="13" t="s">
        <v>583</v>
      </c>
      <c r="J465" s="14" t="s">
        <v>21</v>
      </c>
      <c r="K465" s="14" t="s">
        <v>27</v>
      </c>
      <c r="L465" s="22">
        <v>80000</v>
      </c>
      <c r="M465" s="42">
        <v>80000</v>
      </c>
      <c r="N465" s="19">
        <v>154937.07</v>
      </c>
      <c r="O465" s="43">
        <v>154937.07</v>
      </c>
    </row>
    <row r="466" spans="1:15" hidden="1" x14ac:dyDescent="0.25">
      <c r="A466" s="13" t="s">
        <v>1954</v>
      </c>
      <c r="B466" s="13" t="s">
        <v>1955</v>
      </c>
      <c r="C466" s="13" t="s">
        <v>2337</v>
      </c>
      <c r="D466" s="13" t="s">
        <v>342</v>
      </c>
      <c r="E466" s="49" t="s">
        <v>342</v>
      </c>
      <c r="F466" s="50" t="s">
        <v>2313</v>
      </c>
      <c r="G466" s="14" t="s">
        <v>582</v>
      </c>
      <c r="H466" s="14" t="s">
        <v>19</v>
      </c>
      <c r="I466" s="13" t="s">
        <v>583</v>
      </c>
      <c r="J466" s="14" t="s">
        <v>21</v>
      </c>
      <c r="K466" s="14" t="s">
        <v>27</v>
      </c>
      <c r="L466" s="22">
        <v>200000</v>
      </c>
      <c r="M466" s="42">
        <v>200000</v>
      </c>
      <c r="N466" s="19">
        <v>206582.76</v>
      </c>
      <c r="O466" s="43">
        <v>206582.76</v>
      </c>
    </row>
    <row r="467" spans="1:15" hidden="1" x14ac:dyDescent="0.25">
      <c r="A467" s="13" t="s">
        <v>1956</v>
      </c>
      <c r="B467" s="13" t="s">
        <v>1957</v>
      </c>
      <c r="C467" s="13" t="s">
        <v>1958</v>
      </c>
      <c r="D467" s="13" t="s">
        <v>342</v>
      </c>
      <c r="E467" s="49" t="s">
        <v>342</v>
      </c>
      <c r="F467" s="50" t="s">
        <v>2313</v>
      </c>
      <c r="G467" s="14" t="s">
        <v>582</v>
      </c>
      <c r="H467" s="14" t="s">
        <v>19</v>
      </c>
      <c r="I467" s="13" t="s">
        <v>583</v>
      </c>
      <c r="J467" s="14" t="s">
        <v>21</v>
      </c>
      <c r="K467" s="14" t="s">
        <v>27</v>
      </c>
      <c r="L467" s="22">
        <v>138000</v>
      </c>
      <c r="M467" s="42">
        <v>138000</v>
      </c>
      <c r="N467" s="19">
        <v>361519.83</v>
      </c>
      <c r="O467" s="43">
        <v>361519.83</v>
      </c>
    </row>
    <row r="468" spans="1:15" hidden="1" x14ac:dyDescent="0.25">
      <c r="A468" s="13" t="s">
        <v>1959</v>
      </c>
      <c r="B468" s="13" t="s">
        <v>1960</v>
      </c>
      <c r="C468" s="13" t="s">
        <v>1961</v>
      </c>
      <c r="D468" s="13" t="s">
        <v>342</v>
      </c>
      <c r="E468" s="49" t="s">
        <v>342</v>
      </c>
      <c r="F468" s="50" t="s">
        <v>2313</v>
      </c>
      <c r="G468" s="14" t="s">
        <v>582</v>
      </c>
      <c r="H468" s="14" t="s">
        <v>19</v>
      </c>
      <c r="I468" s="13" t="s">
        <v>583</v>
      </c>
      <c r="J468" s="14" t="s">
        <v>21</v>
      </c>
      <c r="K468" s="14" t="s">
        <v>27</v>
      </c>
      <c r="L468" s="22">
        <v>200000</v>
      </c>
      <c r="M468" s="42">
        <v>200000</v>
      </c>
      <c r="N468" s="19">
        <v>258228.45</v>
      </c>
      <c r="O468" s="43">
        <v>258228.45</v>
      </c>
    </row>
    <row r="469" spans="1:15" hidden="1" x14ac:dyDescent="0.25">
      <c r="A469" s="7" t="s">
        <v>1962</v>
      </c>
      <c r="B469" s="7" t="s">
        <v>1963</v>
      </c>
      <c r="C469" s="7" t="s">
        <v>1964</v>
      </c>
      <c r="D469" s="7" t="s">
        <v>342</v>
      </c>
      <c r="E469" s="49"/>
      <c r="F469" s="50"/>
      <c r="G469" s="8" t="s">
        <v>582</v>
      </c>
      <c r="H469" s="8" t="s">
        <v>19</v>
      </c>
      <c r="I469" s="7" t="s">
        <v>583</v>
      </c>
      <c r="J469" s="8" t="s">
        <v>21</v>
      </c>
      <c r="K469" s="8" t="s">
        <v>27</v>
      </c>
      <c r="L469" s="28"/>
      <c r="M469" s="42"/>
      <c r="N469" s="18">
        <v>0</v>
      </c>
      <c r="O469" s="43"/>
    </row>
    <row r="470" spans="1:15" hidden="1" x14ac:dyDescent="0.25">
      <c r="A470" s="7" t="s">
        <v>1965</v>
      </c>
      <c r="B470" s="7" t="s">
        <v>1966</v>
      </c>
      <c r="C470" s="7" t="s">
        <v>1967</v>
      </c>
      <c r="D470" s="7" t="s">
        <v>342</v>
      </c>
      <c r="E470" s="49"/>
      <c r="F470" s="49"/>
      <c r="G470" s="8" t="s">
        <v>582</v>
      </c>
      <c r="H470" s="8" t="s">
        <v>19</v>
      </c>
      <c r="I470" s="7" t="s">
        <v>583</v>
      </c>
      <c r="J470" s="8" t="s">
        <v>21</v>
      </c>
      <c r="K470" s="8" t="s">
        <v>27</v>
      </c>
      <c r="L470" s="28"/>
      <c r="M470" s="42"/>
      <c r="N470" s="18">
        <v>0</v>
      </c>
      <c r="O470" s="43"/>
    </row>
    <row r="471" spans="1:15" hidden="1" x14ac:dyDescent="0.25">
      <c r="A471" s="7" t="s">
        <v>1968</v>
      </c>
      <c r="B471" s="7" t="s">
        <v>1969</v>
      </c>
      <c r="C471" s="7" t="s">
        <v>1970</v>
      </c>
      <c r="D471" s="7" t="s">
        <v>342</v>
      </c>
      <c r="E471" s="49"/>
      <c r="F471" s="49"/>
      <c r="G471" s="8" t="s">
        <v>582</v>
      </c>
      <c r="H471" s="8" t="s">
        <v>19</v>
      </c>
      <c r="I471" s="7" t="s">
        <v>583</v>
      </c>
      <c r="J471" s="8" t="s">
        <v>21</v>
      </c>
      <c r="K471" s="8" t="s">
        <v>27</v>
      </c>
      <c r="L471" s="28"/>
      <c r="M471" s="42"/>
      <c r="N471" s="18">
        <v>0</v>
      </c>
      <c r="O471" s="43"/>
    </row>
    <row r="472" spans="1:15" hidden="1" x14ac:dyDescent="0.25">
      <c r="A472" s="7" t="s">
        <v>1971</v>
      </c>
      <c r="B472" s="7" t="s">
        <v>1972</v>
      </c>
      <c r="C472" s="7" t="s">
        <v>1973</v>
      </c>
      <c r="D472" s="7" t="s">
        <v>342</v>
      </c>
      <c r="E472" s="49"/>
      <c r="F472" s="49"/>
      <c r="G472" s="8" t="s">
        <v>582</v>
      </c>
      <c r="H472" s="8" t="s">
        <v>19</v>
      </c>
      <c r="I472" s="7" t="s">
        <v>583</v>
      </c>
      <c r="J472" s="8" t="s">
        <v>21</v>
      </c>
      <c r="K472" s="8" t="s">
        <v>27</v>
      </c>
      <c r="L472" s="28"/>
      <c r="M472" s="42"/>
      <c r="N472" s="18">
        <v>0</v>
      </c>
      <c r="O472" s="43"/>
    </row>
    <row r="473" spans="1:15" hidden="1" x14ac:dyDescent="0.25">
      <c r="A473" s="7" t="s">
        <v>1974</v>
      </c>
      <c r="B473" s="7" t="s">
        <v>1975</v>
      </c>
      <c r="C473" s="7" t="s">
        <v>1976</v>
      </c>
      <c r="D473" s="7" t="s">
        <v>342</v>
      </c>
      <c r="E473" s="49"/>
      <c r="F473" s="49"/>
      <c r="G473" s="8" t="s">
        <v>582</v>
      </c>
      <c r="H473" s="8" t="s">
        <v>19</v>
      </c>
      <c r="I473" s="7" t="s">
        <v>583</v>
      </c>
      <c r="J473" s="8" t="s">
        <v>21</v>
      </c>
      <c r="K473" s="8" t="s">
        <v>27</v>
      </c>
      <c r="L473" s="28"/>
      <c r="M473" s="42"/>
      <c r="N473" s="18">
        <v>0</v>
      </c>
      <c r="O473" s="43"/>
    </row>
    <row r="474" spans="1:15" hidden="1" x14ac:dyDescent="0.25">
      <c r="A474" s="7" t="s">
        <v>1977</v>
      </c>
      <c r="B474" s="7" t="s">
        <v>1978</v>
      </c>
      <c r="C474" s="7" t="s">
        <v>1979</v>
      </c>
      <c r="D474" s="7" t="s">
        <v>342</v>
      </c>
      <c r="E474" s="49"/>
      <c r="F474" s="49"/>
      <c r="G474" s="8" t="s">
        <v>582</v>
      </c>
      <c r="H474" s="8" t="s">
        <v>19</v>
      </c>
      <c r="I474" s="7" t="s">
        <v>583</v>
      </c>
      <c r="J474" s="8" t="s">
        <v>21</v>
      </c>
      <c r="K474" s="8" t="s">
        <v>22</v>
      </c>
      <c r="L474" s="28"/>
      <c r="M474" s="42"/>
      <c r="N474" s="18">
        <v>0</v>
      </c>
      <c r="O474" s="43"/>
    </row>
    <row r="475" spans="1:15" hidden="1" x14ac:dyDescent="0.25">
      <c r="A475" s="7" t="s">
        <v>1980</v>
      </c>
      <c r="B475" s="7" t="s">
        <v>1981</v>
      </c>
      <c r="C475" s="7" t="s">
        <v>1982</v>
      </c>
      <c r="D475" s="7" t="s">
        <v>342</v>
      </c>
      <c r="E475" s="49"/>
      <c r="F475" s="49"/>
      <c r="G475" s="8" t="s">
        <v>582</v>
      </c>
      <c r="H475" s="8" t="s">
        <v>19</v>
      </c>
      <c r="I475" s="7" t="s">
        <v>583</v>
      </c>
      <c r="J475" s="8" t="s">
        <v>21</v>
      </c>
      <c r="K475" s="8" t="s">
        <v>22</v>
      </c>
      <c r="L475" s="28"/>
      <c r="M475" s="42"/>
      <c r="N475" s="18">
        <v>0</v>
      </c>
      <c r="O475" s="43"/>
    </row>
    <row r="476" spans="1:15" hidden="1" x14ac:dyDescent="0.25">
      <c r="A476" s="7" t="s">
        <v>1983</v>
      </c>
      <c r="B476" s="7" t="s">
        <v>1984</v>
      </c>
      <c r="C476" s="7" t="s">
        <v>1985</v>
      </c>
      <c r="D476" s="7" t="s">
        <v>342</v>
      </c>
      <c r="E476" s="49"/>
      <c r="F476" s="49"/>
      <c r="G476" s="8" t="s">
        <v>582</v>
      </c>
      <c r="H476" s="8" t="s">
        <v>19</v>
      </c>
      <c r="I476" s="7" t="s">
        <v>583</v>
      </c>
      <c r="J476" s="8" t="s">
        <v>21</v>
      </c>
      <c r="K476" s="8" t="s">
        <v>22</v>
      </c>
      <c r="L476" s="28"/>
      <c r="M476" s="42"/>
      <c r="N476" s="18">
        <v>0</v>
      </c>
      <c r="O476" s="43"/>
    </row>
    <row r="477" spans="1:15" hidden="1" x14ac:dyDescent="0.25">
      <c r="A477" s="7" t="s">
        <v>1986</v>
      </c>
      <c r="B477" s="7" t="s">
        <v>1984</v>
      </c>
      <c r="C477" s="7" t="s">
        <v>1987</v>
      </c>
      <c r="D477" s="7" t="s">
        <v>342</v>
      </c>
      <c r="E477" s="49"/>
      <c r="F477" s="49"/>
      <c r="G477" s="8" t="s">
        <v>582</v>
      </c>
      <c r="H477" s="8" t="s">
        <v>19</v>
      </c>
      <c r="I477" s="7" t="s">
        <v>583</v>
      </c>
      <c r="J477" s="8" t="s">
        <v>21</v>
      </c>
      <c r="K477" s="8" t="s">
        <v>22</v>
      </c>
      <c r="L477" s="28"/>
      <c r="M477" s="42"/>
      <c r="N477" s="18">
        <v>0</v>
      </c>
      <c r="O477" s="43"/>
    </row>
    <row r="478" spans="1:15" hidden="1" x14ac:dyDescent="0.25">
      <c r="A478" s="7" t="s">
        <v>1988</v>
      </c>
      <c r="B478" s="7" t="s">
        <v>1989</v>
      </c>
      <c r="C478" s="7" t="s">
        <v>1990</v>
      </c>
      <c r="D478" s="7" t="s">
        <v>342</v>
      </c>
      <c r="E478" s="49"/>
      <c r="F478" s="49"/>
      <c r="G478" s="8" t="s">
        <v>582</v>
      </c>
      <c r="H478" s="8" t="s">
        <v>19</v>
      </c>
      <c r="I478" s="7" t="s">
        <v>583</v>
      </c>
      <c r="J478" s="8" t="s">
        <v>21</v>
      </c>
      <c r="K478" s="8" t="s">
        <v>27</v>
      </c>
      <c r="L478" s="28"/>
      <c r="M478" s="42"/>
      <c r="N478" s="18">
        <v>0</v>
      </c>
      <c r="O478" s="43"/>
    </row>
    <row r="479" spans="1:15" hidden="1" x14ac:dyDescent="0.25">
      <c r="A479" s="7" t="s">
        <v>1991</v>
      </c>
      <c r="B479" s="7" t="s">
        <v>1992</v>
      </c>
      <c r="C479" s="7" t="s">
        <v>1993</v>
      </c>
      <c r="D479" s="7" t="s">
        <v>342</v>
      </c>
      <c r="E479" s="49"/>
      <c r="F479" s="49"/>
      <c r="G479" s="8" t="s">
        <v>582</v>
      </c>
      <c r="H479" s="8" t="s">
        <v>19</v>
      </c>
      <c r="I479" s="7" t="s">
        <v>583</v>
      </c>
      <c r="J479" s="8" t="s">
        <v>21</v>
      </c>
      <c r="K479" s="8" t="s">
        <v>27</v>
      </c>
      <c r="L479" s="28"/>
      <c r="M479" s="42"/>
      <c r="N479" s="18">
        <v>0</v>
      </c>
      <c r="O479" s="43"/>
    </row>
    <row r="480" spans="1:15" hidden="1" x14ac:dyDescent="0.25">
      <c r="A480" s="7" t="s">
        <v>1994</v>
      </c>
      <c r="B480" s="7" t="s">
        <v>1995</v>
      </c>
      <c r="C480" s="7" t="s">
        <v>1996</v>
      </c>
      <c r="D480" s="7" t="s">
        <v>342</v>
      </c>
      <c r="E480" s="49"/>
      <c r="F480" s="49"/>
      <c r="G480" s="8" t="s">
        <v>582</v>
      </c>
      <c r="H480" s="8" t="s">
        <v>19</v>
      </c>
      <c r="I480" s="7" t="s">
        <v>583</v>
      </c>
      <c r="J480" s="8" t="s">
        <v>21</v>
      </c>
      <c r="K480" s="8" t="s">
        <v>27</v>
      </c>
      <c r="L480" s="28"/>
      <c r="M480" s="42"/>
      <c r="N480" s="18">
        <v>0</v>
      </c>
      <c r="O480" s="43"/>
    </row>
    <row r="481" spans="1:15" hidden="1" x14ac:dyDescent="0.25">
      <c r="A481" s="7" t="s">
        <v>1997</v>
      </c>
      <c r="B481" s="7" t="s">
        <v>1998</v>
      </c>
      <c r="C481" s="7" t="s">
        <v>1999</v>
      </c>
      <c r="D481" s="7" t="s">
        <v>342</v>
      </c>
      <c r="E481" s="49"/>
      <c r="F481" s="49"/>
      <c r="G481" s="8" t="s">
        <v>582</v>
      </c>
      <c r="H481" s="8" t="s">
        <v>19</v>
      </c>
      <c r="I481" s="7" t="s">
        <v>583</v>
      </c>
      <c r="J481" s="8" t="s">
        <v>21</v>
      </c>
      <c r="K481" s="8" t="s">
        <v>27</v>
      </c>
      <c r="L481" s="28"/>
      <c r="M481" s="42"/>
      <c r="N481" s="18">
        <v>0</v>
      </c>
      <c r="O481" s="43"/>
    </row>
    <row r="482" spans="1:15" hidden="1" x14ac:dyDescent="0.25">
      <c r="A482" s="7" t="s">
        <v>2000</v>
      </c>
      <c r="B482" s="7" t="s">
        <v>2001</v>
      </c>
      <c r="C482" s="7" t="s">
        <v>2002</v>
      </c>
      <c r="D482" s="7" t="s">
        <v>342</v>
      </c>
      <c r="E482" s="49"/>
      <c r="F482" s="49"/>
      <c r="G482" s="8" t="s">
        <v>582</v>
      </c>
      <c r="H482" s="8" t="s">
        <v>19</v>
      </c>
      <c r="I482" s="7" t="s">
        <v>583</v>
      </c>
      <c r="J482" s="8" t="s">
        <v>21</v>
      </c>
      <c r="K482" s="8" t="s">
        <v>27</v>
      </c>
      <c r="L482" s="28"/>
      <c r="M482" s="42"/>
      <c r="N482" s="18">
        <v>0</v>
      </c>
      <c r="O482" s="43"/>
    </row>
    <row r="483" spans="1:15" hidden="1" x14ac:dyDescent="0.25">
      <c r="A483" s="13" t="s">
        <v>2003</v>
      </c>
      <c r="B483" s="13" t="s">
        <v>2004</v>
      </c>
      <c r="C483" s="13" t="s">
        <v>2005</v>
      </c>
      <c r="D483" s="13" t="s">
        <v>342</v>
      </c>
      <c r="E483" s="49" t="s">
        <v>342</v>
      </c>
      <c r="F483" s="50" t="s">
        <v>2313</v>
      </c>
      <c r="G483" s="14" t="s">
        <v>582</v>
      </c>
      <c r="H483" s="14" t="s">
        <v>19</v>
      </c>
      <c r="I483" s="13" t="s">
        <v>583</v>
      </c>
      <c r="J483" s="14" t="s">
        <v>21</v>
      </c>
      <c r="K483" s="14" t="s">
        <v>27</v>
      </c>
      <c r="L483" s="22">
        <v>160000</v>
      </c>
      <c r="M483" s="42">
        <v>160000</v>
      </c>
      <c r="N483" s="19">
        <v>160000</v>
      </c>
      <c r="O483" s="43">
        <v>160000</v>
      </c>
    </row>
    <row r="484" spans="1:15" hidden="1" x14ac:dyDescent="0.25">
      <c r="A484" s="13" t="s">
        <v>2006</v>
      </c>
      <c r="B484" s="13" t="s">
        <v>2007</v>
      </c>
      <c r="C484" s="13" t="s">
        <v>2008</v>
      </c>
      <c r="D484" s="13" t="s">
        <v>342</v>
      </c>
      <c r="E484" s="49" t="s">
        <v>342</v>
      </c>
      <c r="F484" s="50" t="s">
        <v>2313</v>
      </c>
      <c r="G484" s="14" t="s">
        <v>582</v>
      </c>
      <c r="H484" s="14" t="s">
        <v>19</v>
      </c>
      <c r="I484" s="13" t="s">
        <v>583</v>
      </c>
      <c r="J484" s="14" t="s">
        <v>21</v>
      </c>
      <c r="K484" s="14" t="s">
        <v>27</v>
      </c>
      <c r="L484" s="22">
        <v>330000</v>
      </c>
      <c r="M484" s="42">
        <v>330000</v>
      </c>
      <c r="N484" s="19">
        <v>330000</v>
      </c>
      <c r="O484" s="43">
        <v>330000</v>
      </c>
    </row>
    <row r="485" spans="1:15" hidden="1" x14ac:dyDescent="0.25">
      <c r="A485" s="13" t="s">
        <v>2009</v>
      </c>
      <c r="B485" s="13" t="s">
        <v>2010</v>
      </c>
      <c r="C485" s="13" t="s">
        <v>2011</v>
      </c>
      <c r="D485" s="13" t="s">
        <v>342</v>
      </c>
      <c r="E485" s="49" t="s">
        <v>342</v>
      </c>
      <c r="F485" s="50" t="s">
        <v>2313</v>
      </c>
      <c r="G485" s="14" t="s">
        <v>582</v>
      </c>
      <c r="H485" s="14" t="s">
        <v>19</v>
      </c>
      <c r="I485" s="13" t="s">
        <v>583</v>
      </c>
      <c r="J485" s="14" t="s">
        <v>21</v>
      </c>
      <c r="K485" s="14" t="s">
        <v>27</v>
      </c>
      <c r="L485" s="22">
        <v>118000</v>
      </c>
      <c r="M485" s="42">
        <v>118000</v>
      </c>
      <c r="N485" s="19">
        <v>118006.06</v>
      </c>
      <c r="O485" s="43">
        <v>118006.06</v>
      </c>
    </row>
    <row r="486" spans="1:15" hidden="1" x14ac:dyDescent="0.25">
      <c r="A486" s="13" t="s">
        <v>2012</v>
      </c>
      <c r="B486" s="13" t="s">
        <v>2013</v>
      </c>
      <c r="C486" s="13" t="s">
        <v>2014</v>
      </c>
      <c r="D486" s="13" t="s">
        <v>342</v>
      </c>
      <c r="E486" s="49" t="s">
        <v>342</v>
      </c>
      <c r="F486" s="50" t="s">
        <v>2313</v>
      </c>
      <c r="G486" s="14" t="s">
        <v>582</v>
      </c>
      <c r="H486" s="14" t="s">
        <v>19</v>
      </c>
      <c r="I486" s="13" t="s">
        <v>583</v>
      </c>
      <c r="J486" s="14" t="s">
        <v>21</v>
      </c>
      <c r="K486" s="14" t="s">
        <v>27</v>
      </c>
      <c r="L486" s="22">
        <v>210000</v>
      </c>
      <c r="M486" s="42">
        <v>210000</v>
      </c>
      <c r="N486" s="19">
        <v>210177.82</v>
      </c>
      <c r="O486" s="43">
        <v>210177.82</v>
      </c>
    </row>
    <row r="487" spans="1:15" hidden="1" x14ac:dyDescent="0.25">
      <c r="A487" s="13" t="s">
        <v>2015</v>
      </c>
      <c r="B487" s="13" t="s">
        <v>2016</v>
      </c>
      <c r="C487" s="13" t="s">
        <v>2017</v>
      </c>
      <c r="D487" s="13" t="s">
        <v>342</v>
      </c>
      <c r="E487" s="49" t="s">
        <v>342</v>
      </c>
      <c r="F487" s="50" t="s">
        <v>2313</v>
      </c>
      <c r="G487" s="14" t="s">
        <v>582</v>
      </c>
      <c r="H487" s="14" t="s">
        <v>19</v>
      </c>
      <c r="I487" s="13" t="s">
        <v>583</v>
      </c>
      <c r="J487" s="14" t="s">
        <v>21</v>
      </c>
      <c r="K487" s="14" t="s">
        <v>27</v>
      </c>
      <c r="L487" s="22">
        <v>215000</v>
      </c>
      <c r="M487" s="42">
        <v>215000</v>
      </c>
      <c r="N487" s="19">
        <v>216429.01</v>
      </c>
      <c r="O487" s="43">
        <v>216429.01</v>
      </c>
    </row>
    <row r="488" spans="1:15" hidden="1" x14ac:dyDescent="0.25">
      <c r="A488" s="13" t="s">
        <v>2018</v>
      </c>
      <c r="B488" s="13" t="s">
        <v>2019</v>
      </c>
      <c r="C488" s="13" t="s">
        <v>2020</v>
      </c>
      <c r="D488" s="13" t="s">
        <v>342</v>
      </c>
      <c r="E488" s="49" t="s">
        <v>342</v>
      </c>
      <c r="F488" s="50" t="s">
        <v>2313</v>
      </c>
      <c r="G488" s="14" t="s">
        <v>582</v>
      </c>
      <c r="H488" s="14" t="s">
        <v>19</v>
      </c>
      <c r="I488" s="13" t="s">
        <v>583</v>
      </c>
      <c r="J488" s="14" t="s">
        <v>21</v>
      </c>
      <c r="K488" s="14" t="s">
        <v>27</v>
      </c>
      <c r="L488" s="22">
        <v>846000</v>
      </c>
      <c r="M488" s="42">
        <v>846000</v>
      </c>
      <c r="N488" s="19">
        <v>846000</v>
      </c>
      <c r="O488" s="43">
        <v>846000</v>
      </c>
    </row>
    <row r="489" spans="1:15" hidden="1" x14ac:dyDescent="0.25">
      <c r="A489" s="13" t="s">
        <v>2021</v>
      </c>
      <c r="B489" s="13" t="s">
        <v>2022</v>
      </c>
      <c r="C489" s="13" t="s">
        <v>2023</v>
      </c>
      <c r="D489" s="13" t="s">
        <v>342</v>
      </c>
      <c r="E489" s="49" t="s">
        <v>342</v>
      </c>
      <c r="F489" s="50" t="s">
        <v>2313</v>
      </c>
      <c r="G489" s="14" t="s">
        <v>582</v>
      </c>
      <c r="H489" s="14" t="s">
        <v>19</v>
      </c>
      <c r="I489" s="13" t="s">
        <v>583</v>
      </c>
      <c r="J489" s="14" t="s">
        <v>21</v>
      </c>
      <c r="K489" s="14" t="s">
        <v>27</v>
      </c>
      <c r="L489" s="22">
        <v>878799.71</v>
      </c>
      <c r="M489" s="42">
        <v>878799.71</v>
      </c>
      <c r="N489" s="19">
        <v>878799.71</v>
      </c>
      <c r="O489" s="43">
        <v>878799.71</v>
      </c>
    </row>
    <row r="490" spans="1:15" hidden="1" x14ac:dyDescent="0.25">
      <c r="A490" s="13" t="s">
        <v>2024</v>
      </c>
      <c r="B490" s="13" t="s">
        <v>2025</v>
      </c>
      <c r="C490" s="13" t="s">
        <v>2026</v>
      </c>
      <c r="D490" s="13" t="s">
        <v>342</v>
      </c>
      <c r="E490" s="49" t="s">
        <v>342</v>
      </c>
      <c r="F490" s="50" t="s">
        <v>2313</v>
      </c>
      <c r="G490" s="14" t="s">
        <v>582</v>
      </c>
      <c r="H490" s="14" t="s">
        <v>19</v>
      </c>
      <c r="I490" s="13" t="s">
        <v>583</v>
      </c>
      <c r="J490" s="14" t="s">
        <v>21</v>
      </c>
      <c r="K490" s="14" t="s">
        <v>27</v>
      </c>
      <c r="L490" s="22">
        <v>247228.39</v>
      </c>
      <c r="M490" s="42">
        <v>247228.39</v>
      </c>
      <c r="N490" s="19">
        <v>247228.39</v>
      </c>
      <c r="O490" s="43">
        <v>247228.39</v>
      </c>
    </row>
    <row r="491" spans="1:15" hidden="1" x14ac:dyDescent="0.25">
      <c r="A491" s="13" t="s">
        <v>2027</v>
      </c>
      <c r="B491" s="13" t="s">
        <v>2028</v>
      </c>
      <c r="C491" s="13" t="s">
        <v>2029</v>
      </c>
      <c r="D491" s="13" t="s">
        <v>342</v>
      </c>
      <c r="E491" s="49" t="s">
        <v>342</v>
      </c>
      <c r="F491" s="50" t="s">
        <v>2313</v>
      </c>
      <c r="G491" s="14" t="s">
        <v>582</v>
      </c>
      <c r="H491" s="14" t="s">
        <v>19</v>
      </c>
      <c r="I491" s="13" t="s">
        <v>583</v>
      </c>
      <c r="J491" s="14" t="s">
        <v>21</v>
      </c>
      <c r="K491" s="14" t="s">
        <v>27</v>
      </c>
      <c r="L491" s="22">
        <v>473455.68</v>
      </c>
      <c r="M491" s="42">
        <v>473455.68</v>
      </c>
      <c r="N491" s="19">
        <v>473455.68</v>
      </c>
      <c r="O491" s="43">
        <v>473455.68</v>
      </c>
    </row>
    <row r="492" spans="1:15" hidden="1" x14ac:dyDescent="0.25">
      <c r="A492" s="13" t="s">
        <v>2030</v>
      </c>
      <c r="B492" s="13" t="s">
        <v>2031</v>
      </c>
      <c r="C492" s="13" t="s">
        <v>2032</v>
      </c>
      <c r="D492" s="13" t="s">
        <v>342</v>
      </c>
      <c r="E492" s="49" t="s">
        <v>342</v>
      </c>
      <c r="F492" s="50" t="s">
        <v>2313</v>
      </c>
      <c r="G492" s="14" t="s">
        <v>582</v>
      </c>
      <c r="H492" s="14" t="s">
        <v>19</v>
      </c>
      <c r="I492" s="13" t="s">
        <v>583</v>
      </c>
      <c r="J492" s="14" t="s">
        <v>21</v>
      </c>
      <c r="K492" s="14" t="s">
        <v>27</v>
      </c>
      <c r="L492" s="22">
        <v>322000</v>
      </c>
      <c r="M492" s="42">
        <v>322000</v>
      </c>
      <c r="N492" s="19">
        <v>322000</v>
      </c>
      <c r="O492" s="43">
        <v>322000</v>
      </c>
    </row>
    <row r="493" spans="1:15" hidden="1" x14ac:dyDescent="0.25">
      <c r="A493" s="13" t="s">
        <v>2033</v>
      </c>
      <c r="B493" s="13" t="s">
        <v>2034</v>
      </c>
      <c r="C493" s="13" t="s">
        <v>2035</v>
      </c>
      <c r="D493" s="13" t="s">
        <v>342</v>
      </c>
      <c r="E493" s="49" t="s">
        <v>342</v>
      </c>
      <c r="F493" s="50" t="s">
        <v>2313</v>
      </c>
      <c r="G493" s="14" t="s">
        <v>582</v>
      </c>
      <c r="H493" s="14" t="s">
        <v>19</v>
      </c>
      <c r="I493" s="13" t="s">
        <v>583</v>
      </c>
      <c r="J493" s="14" t="s">
        <v>21</v>
      </c>
      <c r="K493" s="14" t="s">
        <v>27</v>
      </c>
      <c r="L493" s="22">
        <v>209999.5</v>
      </c>
      <c r="M493" s="42">
        <v>209999.5</v>
      </c>
      <c r="N493" s="19">
        <v>209999.5</v>
      </c>
      <c r="O493" s="43">
        <v>209999.5</v>
      </c>
    </row>
    <row r="494" spans="1:15" hidden="1" x14ac:dyDescent="0.25">
      <c r="A494" s="13" t="s">
        <v>2036</v>
      </c>
      <c r="B494" s="13" t="s">
        <v>2037</v>
      </c>
      <c r="C494" s="13" t="s">
        <v>2038</v>
      </c>
      <c r="D494" s="13" t="s">
        <v>342</v>
      </c>
      <c r="E494" s="49" t="s">
        <v>342</v>
      </c>
      <c r="F494" s="50" t="s">
        <v>2313</v>
      </c>
      <c r="G494" s="14" t="s">
        <v>582</v>
      </c>
      <c r="H494" s="14" t="s">
        <v>19</v>
      </c>
      <c r="I494" s="13" t="s">
        <v>583</v>
      </c>
      <c r="J494" s="14" t="s">
        <v>21</v>
      </c>
      <c r="K494" s="14" t="s">
        <v>27</v>
      </c>
      <c r="L494" s="22">
        <v>155000</v>
      </c>
      <c r="M494" s="42">
        <v>155000</v>
      </c>
      <c r="N494" s="19">
        <v>155000</v>
      </c>
      <c r="O494" s="43">
        <v>155000</v>
      </c>
    </row>
    <row r="495" spans="1:15" hidden="1" x14ac:dyDescent="0.25">
      <c r="A495" s="13" t="s">
        <v>2039</v>
      </c>
      <c r="B495" s="13" t="s">
        <v>2040</v>
      </c>
      <c r="C495" s="13" t="s">
        <v>2041</v>
      </c>
      <c r="D495" s="13" t="s">
        <v>342</v>
      </c>
      <c r="E495" s="49" t="s">
        <v>342</v>
      </c>
      <c r="F495" s="50" t="s">
        <v>2313</v>
      </c>
      <c r="G495" s="14" t="s">
        <v>582</v>
      </c>
      <c r="H495" s="14" t="s">
        <v>19</v>
      </c>
      <c r="I495" s="13" t="s">
        <v>583</v>
      </c>
      <c r="J495" s="14" t="s">
        <v>21</v>
      </c>
      <c r="K495" s="14" t="s">
        <v>27</v>
      </c>
      <c r="L495" s="22">
        <v>372067.46</v>
      </c>
      <c r="M495" s="42">
        <v>372067.46</v>
      </c>
      <c r="N495" s="19">
        <v>372067.46</v>
      </c>
      <c r="O495" s="43">
        <v>372067.46</v>
      </c>
    </row>
    <row r="496" spans="1:15" hidden="1" x14ac:dyDescent="0.25">
      <c r="A496" s="13" t="s">
        <v>2042</v>
      </c>
      <c r="B496" s="13" t="s">
        <v>1747</v>
      </c>
      <c r="C496" s="13" t="s">
        <v>2043</v>
      </c>
      <c r="D496" s="13" t="s">
        <v>342</v>
      </c>
      <c r="E496" s="49" t="s">
        <v>342</v>
      </c>
      <c r="F496" s="50" t="s">
        <v>2313</v>
      </c>
      <c r="G496" s="14" t="s">
        <v>582</v>
      </c>
      <c r="H496" s="14" t="s">
        <v>19</v>
      </c>
      <c r="I496" s="13" t="s">
        <v>583</v>
      </c>
      <c r="J496" s="14" t="s">
        <v>21</v>
      </c>
      <c r="K496" s="14" t="s">
        <v>27</v>
      </c>
      <c r="L496" s="22">
        <v>399851.52000000002</v>
      </c>
      <c r="M496" s="42">
        <v>399851.52000000002</v>
      </c>
      <c r="N496" s="19">
        <v>399851.52000000002</v>
      </c>
      <c r="O496" s="43">
        <v>399851.52000000002</v>
      </c>
    </row>
    <row r="497" spans="1:15" hidden="1" x14ac:dyDescent="0.25">
      <c r="A497" s="13" t="s">
        <v>2044</v>
      </c>
      <c r="B497" s="13" t="s">
        <v>1756</v>
      </c>
      <c r="C497" s="13" t="s">
        <v>2045</v>
      </c>
      <c r="D497" s="13" t="s">
        <v>342</v>
      </c>
      <c r="E497" s="49" t="s">
        <v>342</v>
      </c>
      <c r="F497" s="50" t="s">
        <v>2313</v>
      </c>
      <c r="G497" s="14" t="s">
        <v>582</v>
      </c>
      <c r="H497" s="14" t="s">
        <v>19</v>
      </c>
      <c r="I497" s="13" t="s">
        <v>583</v>
      </c>
      <c r="J497" s="14" t="s">
        <v>21</v>
      </c>
      <c r="K497" s="14" t="s">
        <v>27</v>
      </c>
      <c r="L497" s="22">
        <v>75747.12</v>
      </c>
      <c r="M497" s="42">
        <v>75747.12</v>
      </c>
      <c r="N497" s="19">
        <v>75747.12</v>
      </c>
      <c r="O497" s="43">
        <v>75747.12</v>
      </c>
    </row>
    <row r="498" spans="1:15" hidden="1" x14ac:dyDescent="0.25">
      <c r="A498" s="13" t="s">
        <v>2046</v>
      </c>
      <c r="B498" s="13" t="s">
        <v>2047</v>
      </c>
      <c r="C498" s="13" t="s">
        <v>2048</v>
      </c>
      <c r="D498" s="13" t="s">
        <v>342</v>
      </c>
      <c r="E498" s="49" t="s">
        <v>342</v>
      </c>
      <c r="F498" s="50" t="s">
        <v>2313</v>
      </c>
      <c r="G498" s="14" t="s">
        <v>582</v>
      </c>
      <c r="H498" s="14" t="s">
        <v>19</v>
      </c>
      <c r="I498" s="13" t="s">
        <v>583</v>
      </c>
      <c r="J498" s="14" t="s">
        <v>21</v>
      </c>
      <c r="K498" s="14" t="s">
        <v>27</v>
      </c>
      <c r="L498" s="22">
        <v>2582000</v>
      </c>
      <c r="M498" s="42">
        <v>2582000</v>
      </c>
      <c r="N498" s="19">
        <v>4516975.1900000004</v>
      </c>
      <c r="O498" s="43">
        <v>4516975.1900000004</v>
      </c>
    </row>
    <row r="499" spans="1:15" hidden="1" x14ac:dyDescent="0.25">
      <c r="A499" s="13" t="s">
        <v>2049</v>
      </c>
      <c r="B499" s="13" t="s">
        <v>2050</v>
      </c>
      <c r="C499" s="13" t="s">
        <v>2051</v>
      </c>
      <c r="D499" s="13" t="s">
        <v>342</v>
      </c>
      <c r="E499" s="49" t="s">
        <v>342</v>
      </c>
      <c r="F499" s="50" t="s">
        <v>2313</v>
      </c>
      <c r="G499" s="14" t="s">
        <v>582</v>
      </c>
      <c r="H499" s="14" t="s">
        <v>19</v>
      </c>
      <c r="I499" s="13" t="s">
        <v>583</v>
      </c>
      <c r="J499" s="14" t="s">
        <v>21</v>
      </c>
      <c r="K499" s="14" t="s">
        <v>27</v>
      </c>
      <c r="L499" s="22">
        <v>4097714.27</v>
      </c>
      <c r="M499" s="42">
        <v>4097714.27</v>
      </c>
      <c r="N499" s="19">
        <v>4097714.27</v>
      </c>
      <c r="O499" s="43">
        <v>4097714.27</v>
      </c>
    </row>
    <row r="500" spans="1:15" hidden="1" x14ac:dyDescent="0.25">
      <c r="A500" s="13" t="s">
        <v>2052</v>
      </c>
      <c r="B500" s="13" t="s">
        <v>2053</v>
      </c>
      <c r="C500" s="13" t="s">
        <v>2054</v>
      </c>
      <c r="D500" s="13" t="s">
        <v>342</v>
      </c>
      <c r="E500" s="49" t="s">
        <v>342</v>
      </c>
      <c r="F500" s="50" t="s">
        <v>2313</v>
      </c>
      <c r="G500" s="14" t="s">
        <v>582</v>
      </c>
      <c r="H500" s="14" t="s">
        <v>19</v>
      </c>
      <c r="I500" s="13" t="s">
        <v>583</v>
      </c>
      <c r="J500" s="14" t="s">
        <v>21</v>
      </c>
      <c r="K500" s="14" t="s">
        <v>27</v>
      </c>
      <c r="L500" s="22">
        <v>1934312.88</v>
      </c>
      <c r="M500" s="42">
        <v>1934312.88</v>
      </c>
      <c r="N500" s="19">
        <v>1934312.88</v>
      </c>
      <c r="O500" s="43">
        <v>1934312.88</v>
      </c>
    </row>
    <row r="501" spans="1:15" hidden="1" x14ac:dyDescent="0.25">
      <c r="A501" s="13" t="s">
        <v>2055</v>
      </c>
      <c r="B501" s="13" t="s">
        <v>2056</v>
      </c>
      <c r="C501" s="13" t="s">
        <v>2057</v>
      </c>
      <c r="D501" s="13" t="s">
        <v>342</v>
      </c>
      <c r="E501" s="49" t="s">
        <v>342</v>
      </c>
      <c r="F501" s="50" t="s">
        <v>2313</v>
      </c>
      <c r="G501" s="14" t="s">
        <v>582</v>
      </c>
      <c r="H501" s="14" t="s">
        <v>19</v>
      </c>
      <c r="I501" s="13" t="s">
        <v>583</v>
      </c>
      <c r="J501" s="14" t="s">
        <v>21</v>
      </c>
      <c r="K501" s="14" t="s">
        <v>22</v>
      </c>
      <c r="L501" s="22">
        <v>1400000</v>
      </c>
      <c r="M501" s="42">
        <v>1400000</v>
      </c>
      <c r="N501" s="19">
        <v>1400000</v>
      </c>
      <c r="O501" s="43">
        <v>1400000</v>
      </c>
    </row>
    <row r="502" spans="1:15" hidden="1" x14ac:dyDescent="0.25">
      <c r="A502" s="13" t="s">
        <v>2058</v>
      </c>
      <c r="B502" s="13" t="s">
        <v>2056</v>
      </c>
      <c r="C502" s="13" t="s">
        <v>2059</v>
      </c>
      <c r="D502" s="13" t="s">
        <v>342</v>
      </c>
      <c r="E502" s="49"/>
      <c r="F502" s="49"/>
      <c r="G502" s="14" t="s">
        <v>582</v>
      </c>
      <c r="H502" s="14" t="s">
        <v>19</v>
      </c>
      <c r="I502" s="13" t="s">
        <v>583</v>
      </c>
      <c r="J502" s="14" t="s">
        <v>21</v>
      </c>
      <c r="K502" s="14" t="s">
        <v>27</v>
      </c>
      <c r="L502" s="22"/>
      <c r="M502" s="42"/>
      <c r="N502" s="19">
        <v>1088000</v>
      </c>
      <c r="O502" s="43"/>
    </row>
    <row r="503" spans="1:15" hidden="1" x14ac:dyDescent="0.25">
      <c r="A503" s="13" t="s">
        <v>2060</v>
      </c>
      <c r="B503" s="13" t="s">
        <v>2061</v>
      </c>
      <c r="C503" s="13" t="s">
        <v>2062</v>
      </c>
      <c r="D503" s="13" t="s">
        <v>342</v>
      </c>
      <c r="E503" s="49" t="s">
        <v>342</v>
      </c>
      <c r="F503" s="50" t="s">
        <v>2313</v>
      </c>
      <c r="G503" s="14" t="s">
        <v>582</v>
      </c>
      <c r="H503" s="14" t="s">
        <v>19</v>
      </c>
      <c r="I503" s="13" t="s">
        <v>583</v>
      </c>
      <c r="J503" s="14" t="s">
        <v>21</v>
      </c>
      <c r="K503" s="14" t="s">
        <v>27</v>
      </c>
      <c r="L503" s="22">
        <v>900000</v>
      </c>
      <c r="M503" s="42">
        <v>900000</v>
      </c>
      <c r="N503" s="19">
        <v>900000</v>
      </c>
      <c r="O503" s="43">
        <v>900000</v>
      </c>
    </row>
    <row r="504" spans="1:15" hidden="1" x14ac:dyDescent="0.25">
      <c r="A504" s="13" t="s">
        <v>2063</v>
      </c>
      <c r="B504" s="13" t="s">
        <v>2064</v>
      </c>
      <c r="C504" s="13" t="s">
        <v>2065</v>
      </c>
      <c r="D504" s="13" t="s">
        <v>342</v>
      </c>
      <c r="E504" s="49" t="s">
        <v>342</v>
      </c>
      <c r="F504" s="50" t="s">
        <v>2313</v>
      </c>
      <c r="G504" s="14" t="s">
        <v>582</v>
      </c>
      <c r="H504" s="14" t="s">
        <v>19</v>
      </c>
      <c r="I504" s="13" t="s">
        <v>583</v>
      </c>
      <c r="J504" s="14" t="s">
        <v>21</v>
      </c>
      <c r="K504" s="14" t="s">
        <v>27</v>
      </c>
      <c r="L504" s="22">
        <v>990061.1</v>
      </c>
      <c r="M504" s="42">
        <v>990061.1</v>
      </c>
      <c r="N504" s="19">
        <v>990061.1</v>
      </c>
      <c r="O504" s="43">
        <v>990061.1</v>
      </c>
    </row>
    <row r="505" spans="1:15" hidden="1" x14ac:dyDescent="0.25">
      <c r="A505" s="13" t="s">
        <v>2066</v>
      </c>
      <c r="B505" s="13" t="s">
        <v>2067</v>
      </c>
      <c r="C505" s="13" t="s">
        <v>2068</v>
      </c>
      <c r="D505" s="13" t="s">
        <v>342</v>
      </c>
      <c r="E505" s="49" t="s">
        <v>342</v>
      </c>
      <c r="F505" s="50" t="s">
        <v>2313</v>
      </c>
      <c r="G505" s="14" t="s">
        <v>582</v>
      </c>
      <c r="H505" s="14" t="s">
        <v>19</v>
      </c>
      <c r="I505" s="13" t="s">
        <v>583</v>
      </c>
      <c r="J505" s="14" t="s">
        <v>21</v>
      </c>
      <c r="K505" s="14" t="s">
        <v>27</v>
      </c>
      <c r="L505" s="22">
        <v>2916996.61</v>
      </c>
      <c r="M505" s="42">
        <v>2916996.61</v>
      </c>
      <c r="N505" s="19">
        <v>2996914.32</v>
      </c>
      <c r="O505" s="43">
        <v>2996914.32</v>
      </c>
    </row>
    <row r="506" spans="1:15" hidden="1" x14ac:dyDescent="0.25">
      <c r="A506" s="13" t="s">
        <v>2069</v>
      </c>
      <c r="B506" s="13" t="s">
        <v>2070</v>
      </c>
      <c r="C506" s="13" t="s">
        <v>2071</v>
      </c>
      <c r="D506" s="13" t="s">
        <v>342</v>
      </c>
      <c r="E506" s="49" t="s">
        <v>342</v>
      </c>
      <c r="F506" s="50" t="s">
        <v>2313</v>
      </c>
      <c r="G506" s="14" t="s">
        <v>582</v>
      </c>
      <c r="H506" s="14" t="s">
        <v>19</v>
      </c>
      <c r="I506" s="13" t="s">
        <v>583</v>
      </c>
      <c r="J506" s="14" t="s">
        <v>21</v>
      </c>
      <c r="K506" s="14" t="s">
        <v>27</v>
      </c>
      <c r="L506" s="22">
        <v>298700</v>
      </c>
      <c r="M506" s="42">
        <v>298700</v>
      </c>
      <c r="N506" s="19">
        <v>298700</v>
      </c>
      <c r="O506" s="43">
        <v>298700</v>
      </c>
    </row>
    <row r="507" spans="1:15" hidden="1" x14ac:dyDescent="0.25">
      <c r="A507" s="13" t="s">
        <v>2072</v>
      </c>
      <c r="B507" s="13" t="s">
        <v>2073</v>
      </c>
      <c r="C507" s="13" t="s">
        <v>2074</v>
      </c>
      <c r="D507" s="13" t="s">
        <v>342</v>
      </c>
      <c r="E507" s="49" t="s">
        <v>342</v>
      </c>
      <c r="F507" s="50" t="s">
        <v>2313</v>
      </c>
      <c r="G507" s="14" t="s">
        <v>582</v>
      </c>
      <c r="H507" s="14" t="s">
        <v>19</v>
      </c>
      <c r="I507" s="13" t="s">
        <v>583</v>
      </c>
      <c r="J507" s="14" t="s">
        <v>21</v>
      </c>
      <c r="K507" s="14" t="s">
        <v>27</v>
      </c>
      <c r="L507" s="22">
        <v>206000</v>
      </c>
      <c r="M507" s="42">
        <v>206000</v>
      </c>
      <c r="N507" s="19">
        <v>206000</v>
      </c>
      <c r="O507" s="43">
        <v>206000</v>
      </c>
    </row>
    <row r="508" spans="1:15" hidden="1" x14ac:dyDescent="0.25">
      <c r="A508" s="13" t="s">
        <v>2075</v>
      </c>
      <c r="B508" s="13" t="s">
        <v>2076</v>
      </c>
      <c r="C508" s="13" t="s">
        <v>2077</v>
      </c>
      <c r="D508" s="13" t="s">
        <v>342</v>
      </c>
      <c r="E508" s="49" t="s">
        <v>342</v>
      </c>
      <c r="F508" s="50" t="s">
        <v>2313</v>
      </c>
      <c r="G508" s="14" t="s">
        <v>582</v>
      </c>
      <c r="H508" s="14" t="s">
        <v>19</v>
      </c>
      <c r="I508" s="13" t="s">
        <v>583</v>
      </c>
      <c r="J508" s="14" t="s">
        <v>21</v>
      </c>
      <c r="K508" s="14" t="s">
        <v>27</v>
      </c>
      <c r="L508" s="22">
        <v>165903.32</v>
      </c>
      <c r="M508" s="42">
        <v>165903.32</v>
      </c>
      <c r="N508" s="19">
        <v>165903.32</v>
      </c>
      <c r="O508" s="43">
        <v>165903.32</v>
      </c>
    </row>
    <row r="509" spans="1:15" hidden="1" x14ac:dyDescent="0.25">
      <c r="A509" s="13" t="s">
        <v>2078</v>
      </c>
      <c r="B509" s="13" t="s">
        <v>2079</v>
      </c>
      <c r="C509" s="13" t="s">
        <v>2080</v>
      </c>
      <c r="D509" s="13" t="s">
        <v>342</v>
      </c>
      <c r="E509" s="49" t="s">
        <v>342</v>
      </c>
      <c r="F509" s="50" t="s">
        <v>2313</v>
      </c>
      <c r="G509" s="14" t="s">
        <v>582</v>
      </c>
      <c r="H509" s="14" t="s">
        <v>19</v>
      </c>
      <c r="I509" s="13" t="s">
        <v>583</v>
      </c>
      <c r="J509" s="14" t="s">
        <v>21</v>
      </c>
      <c r="K509" s="14" t="s">
        <v>27</v>
      </c>
      <c r="L509" s="22">
        <v>842016.02</v>
      </c>
      <c r="M509" s="42">
        <v>842016.02</v>
      </c>
      <c r="N509" s="19">
        <v>842016.02</v>
      </c>
      <c r="O509" s="43">
        <v>842016.02</v>
      </c>
    </row>
    <row r="510" spans="1:15" hidden="1" x14ac:dyDescent="0.25">
      <c r="A510" s="13" t="s">
        <v>2081</v>
      </c>
      <c r="B510" s="13" t="s">
        <v>2082</v>
      </c>
      <c r="C510" s="13" t="s">
        <v>2083</v>
      </c>
      <c r="D510" s="13" t="s">
        <v>342</v>
      </c>
      <c r="E510" s="49" t="s">
        <v>342</v>
      </c>
      <c r="F510" s="50" t="s">
        <v>2313</v>
      </c>
      <c r="G510" s="14" t="s">
        <v>582</v>
      </c>
      <c r="H510" s="14" t="s">
        <v>19</v>
      </c>
      <c r="I510" s="13" t="s">
        <v>583</v>
      </c>
      <c r="J510" s="14" t="s">
        <v>21</v>
      </c>
      <c r="K510" s="14" t="s">
        <v>27</v>
      </c>
      <c r="L510" s="22">
        <v>1132415.47</v>
      </c>
      <c r="M510" s="42">
        <v>1132415.47</v>
      </c>
      <c r="N510" s="19">
        <v>1132415.47</v>
      </c>
      <c r="O510" s="43">
        <v>1132415.47</v>
      </c>
    </row>
    <row r="511" spans="1:15" hidden="1" x14ac:dyDescent="0.25">
      <c r="A511" s="13" t="s">
        <v>2084</v>
      </c>
      <c r="B511" s="13" t="s">
        <v>2082</v>
      </c>
      <c r="C511" s="13" t="s">
        <v>2085</v>
      </c>
      <c r="D511" s="13" t="s">
        <v>342</v>
      </c>
      <c r="E511" s="49" t="s">
        <v>342</v>
      </c>
      <c r="F511" s="50" t="s">
        <v>2313</v>
      </c>
      <c r="G511" s="14" t="s">
        <v>582</v>
      </c>
      <c r="H511" s="14" t="s">
        <v>19</v>
      </c>
      <c r="I511" s="13" t="s">
        <v>583</v>
      </c>
      <c r="J511" s="14" t="s">
        <v>21</v>
      </c>
      <c r="K511" s="14" t="s">
        <v>2338</v>
      </c>
      <c r="L511" s="20">
        <v>582284.5</v>
      </c>
      <c r="M511" s="36">
        <v>582284.5</v>
      </c>
      <c r="N511" s="23">
        <v>582284.5</v>
      </c>
      <c r="O511" s="35">
        <v>582284.5</v>
      </c>
    </row>
    <row r="512" spans="1:15" hidden="1" x14ac:dyDescent="0.25">
      <c r="A512" s="13" t="s">
        <v>2086</v>
      </c>
      <c r="B512" s="13" t="s">
        <v>2087</v>
      </c>
      <c r="C512" s="13" t="s">
        <v>2088</v>
      </c>
      <c r="D512" s="13" t="s">
        <v>342</v>
      </c>
      <c r="E512" s="49" t="s">
        <v>342</v>
      </c>
      <c r="F512" s="50" t="s">
        <v>2313</v>
      </c>
      <c r="G512" s="14" t="s">
        <v>582</v>
      </c>
      <c r="H512" s="14" t="s">
        <v>19</v>
      </c>
      <c r="I512" s="13" t="s">
        <v>583</v>
      </c>
      <c r="J512" s="14" t="s">
        <v>21</v>
      </c>
      <c r="K512" s="14" t="s">
        <v>27</v>
      </c>
      <c r="L512" s="25">
        <v>249961.82</v>
      </c>
      <c r="M512" s="36">
        <v>249961.82</v>
      </c>
      <c r="N512" s="23">
        <v>249961.82</v>
      </c>
      <c r="O512" s="35">
        <v>249961.82</v>
      </c>
    </row>
    <row r="513" spans="1:15" hidden="1" x14ac:dyDescent="0.25">
      <c r="A513" s="13" t="s">
        <v>2089</v>
      </c>
      <c r="B513" s="13" t="s">
        <v>2090</v>
      </c>
      <c r="C513" s="13" t="s">
        <v>2091</v>
      </c>
      <c r="D513" s="13" t="s">
        <v>342</v>
      </c>
      <c r="E513" s="49" t="s">
        <v>342</v>
      </c>
      <c r="F513" s="50" t="s">
        <v>2313</v>
      </c>
      <c r="G513" s="14" t="s">
        <v>582</v>
      </c>
      <c r="H513" s="14" t="s">
        <v>19</v>
      </c>
      <c r="I513" s="13" t="s">
        <v>583</v>
      </c>
      <c r="J513" s="14" t="s">
        <v>21</v>
      </c>
      <c r="K513" s="14" t="s">
        <v>27</v>
      </c>
      <c r="L513" s="22">
        <v>244188.76</v>
      </c>
      <c r="M513" s="42">
        <v>244188.76</v>
      </c>
      <c r="N513" s="19">
        <v>244188.76</v>
      </c>
      <c r="O513" s="43">
        <v>244188.76</v>
      </c>
    </row>
    <row r="514" spans="1:15" hidden="1" x14ac:dyDescent="0.25">
      <c r="A514" s="7" t="s">
        <v>2092</v>
      </c>
      <c r="B514" s="7" t="s">
        <v>2093</v>
      </c>
      <c r="C514" s="7" t="s">
        <v>2094</v>
      </c>
      <c r="D514" s="7" t="s">
        <v>342</v>
      </c>
      <c r="E514" s="49"/>
      <c r="F514" s="49"/>
      <c r="G514" s="8" t="s">
        <v>582</v>
      </c>
      <c r="H514" s="8" t="s">
        <v>19</v>
      </c>
      <c r="I514" s="7" t="s">
        <v>583</v>
      </c>
      <c r="J514" s="8" t="s">
        <v>21</v>
      </c>
      <c r="K514" s="8" t="s">
        <v>27</v>
      </c>
      <c r="L514" s="28"/>
      <c r="M514" s="42"/>
      <c r="N514" s="18">
        <v>152679.31</v>
      </c>
      <c r="O514" s="43"/>
    </row>
    <row r="515" spans="1:15" hidden="1" x14ac:dyDescent="0.25">
      <c r="A515" s="13" t="s">
        <v>2095</v>
      </c>
      <c r="B515" s="13" t="s">
        <v>2096</v>
      </c>
      <c r="C515" s="13" t="s">
        <v>2097</v>
      </c>
      <c r="D515" s="13" t="s">
        <v>342</v>
      </c>
      <c r="E515" s="49" t="s">
        <v>342</v>
      </c>
      <c r="F515" s="50" t="s">
        <v>2313</v>
      </c>
      <c r="G515" s="14" t="s">
        <v>582</v>
      </c>
      <c r="H515" s="14" t="s">
        <v>19</v>
      </c>
      <c r="I515" s="13" t="s">
        <v>583</v>
      </c>
      <c r="J515" s="14" t="s">
        <v>21</v>
      </c>
      <c r="K515" s="14" t="s">
        <v>27</v>
      </c>
      <c r="L515" s="22">
        <v>246807.99</v>
      </c>
      <c r="M515" s="42">
        <v>246807.99</v>
      </c>
      <c r="N515" s="19">
        <v>318622.94</v>
      </c>
      <c r="O515" s="43">
        <v>318622.94</v>
      </c>
    </row>
    <row r="516" spans="1:15" hidden="1" x14ac:dyDescent="0.25">
      <c r="A516" s="13" t="s">
        <v>2098</v>
      </c>
      <c r="B516" s="13" t="s">
        <v>2099</v>
      </c>
      <c r="C516" s="13" t="s">
        <v>2100</v>
      </c>
      <c r="D516" s="13" t="s">
        <v>342</v>
      </c>
      <c r="E516" s="49" t="s">
        <v>342</v>
      </c>
      <c r="F516" s="50" t="s">
        <v>2313</v>
      </c>
      <c r="G516" s="14" t="s">
        <v>582</v>
      </c>
      <c r="H516" s="14" t="s">
        <v>19</v>
      </c>
      <c r="I516" s="13" t="s">
        <v>583</v>
      </c>
      <c r="J516" s="14" t="s">
        <v>21</v>
      </c>
      <c r="K516" s="14" t="s">
        <v>27</v>
      </c>
      <c r="L516" s="22">
        <v>249888.25</v>
      </c>
      <c r="M516" s="42">
        <v>249888.25</v>
      </c>
      <c r="N516" s="19">
        <v>249888.25</v>
      </c>
      <c r="O516" s="43">
        <v>249888.25</v>
      </c>
    </row>
    <row r="517" spans="1:15" hidden="1" x14ac:dyDescent="0.25">
      <c r="A517" s="13" t="s">
        <v>2101</v>
      </c>
      <c r="B517" s="13" t="s">
        <v>2102</v>
      </c>
      <c r="C517" s="13" t="s">
        <v>2103</v>
      </c>
      <c r="D517" s="13" t="s">
        <v>342</v>
      </c>
      <c r="E517" s="49" t="s">
        <v>342</v>
      </c>
      <c r="F517" s="50" t="s">
        <v>2313</v>
      </c>
      <c r="G517" s="14" t="s">
        <v>582</v>
      </c>
      <c r="H517" s="14" t="s">
        <v>19</v>
      </c>
      <c r="I517" s="13" t="s">
        <v>583</v>
      </c>
      <c r="J517" s="14" t="s">
        <v>21</v>
      </c>
      <c r="K517" s="14" t="s">
        <v>27</v>
      </c>
      <c r="L517" s="22">
        <v>299830.48</v>
      </c>
      <c r="M517" s="42">
        <v>299830.48</v>
      </c>
      <c r="N517" s="19">
        <v>299830.48</v>
      </c>
      <c r="O517" s="43">
        <v>299830.48</v>
      </c>
    </row>
    <row r="518" spans="1:15" hidden="1" x14ac:dyDescent="0.25">
      <c r="A518" s="13" t="s">
        <v>2104</v>
      </c>
      <c r="B518" s="13" t="s">
        <v>2105</v>
      </c>
      <c r="C518" s="13" t="s">
        <v>2106</v>
      </c>
      <c r="D518" s="13" t="s">
        <v>342</v>
      </c>
      <c r="E518" s="49" t="s">
        <v>342</v>
      </c>
      <c r="F518" s="50" t="s">
        <v>2313</v>
      </c>
      <c r="G518" s="14" t="s">
        <v>582</v>
      </c>
      <c r="H518" s="14" t="s">
        <v>19</v>
      </c>
      <c r="I518" s="13" t="s">
        <v>583</v>
      </c>
      <c r="J518" s="14" t="s">
        <v>21</v>
      </c>
      <c r="K518" s="14" t="s">
        <v>27</v>
      </c>
      <c r="L518" s="22">
        <v>246128.76</v>
      </c>
      <c r="M518" s="42">
        <v>246128.76</v>
      </c>
      <c r="N518" s="19">
        <v>246128.76</v>
      </c>
      <c r="O518" s="43">
        <v>246128.76</v>
      </c>
    </row>
    <row r="519" spans="1:15" hidden="1" x14ac:dyDescent="0.25">
      <c r="A519" s="13" t="s">
        <v>2107</v>
      </c>
      <c r="B519" s="13" t="s">
        <v>2108</v>
      </c>
      <c r="C519" s="13" t="s">
        <v>2109</v>
      </c>
      <c r="D519" s="13" t="s">
        <v>342</v>
      </c>
      <c r="E519" s="49" t="s">
        <v>342</v>
      </c>
      <c r="F519" s="50" t="s">
        <v>2313</v>
      </c>
      <c r="G519" s="14" t="s">
        <v>582</v>
      </c>
      <c r="H519" s="14" t="s">
        <v>19</v>
      </c>
      <c r="I519" s="13" t="s">
        <v>583</v>
      </c>
      <c r="J519" s="14" t="s">
        <v>21</v>
      </c>
      <c r="K519" s="14" t="s">
        <v>27</v>
      </c>
      <c r="L519" s="25">
        <v>300000</v>
      </c>
      <c r="M519" s="36">
        <v>300000</v>
      </c>
      <c r="N519" s="19">
        <v>915000</v>
      </c>
      <c r="O519" s="43">
        <v>915000</v>
      </c>
    </row>
    <row r="520" spans="1:15" hidden="1" x14ac:dyDescent="0.25">
      <c r="A520" s="13" t="s">
        <v>2110</v>
      </c>
      <c r="B520" s="13" t="s">
        <v>2111</v>
      </c>
      <c r="C520" s="13" t="s">
        <v>2112</v>
      </c>
      <c r="D520" s="13" t="s">
        <v>342</v>
      </c>
      <c r="E520" s="49" t="s">
        <v>342</v>
      </c>
      <c r="F520" s="50" t="s">
        <v>2313</v>
      </c>
      <c r="G520" s="14" t="s">
        <v>582</v>
      </c>
      <c r="H520" s="14" t="s">
        <v>19</v>
      </c>
      <c r="I520" s="13" t="s">
        <v>583</v>
      </c>
      <c r="J520" s="14" t="s">
        <v>21</v>
      </c>
      <c r="K520" s="14" t="s">
        <v>27</v>
      </c>
      <c r="L520" s="22">
        <v>295710.34000000003</v>
      </c>
      <c r="M520" s="42">
        <v>295710.34000000003</v>
      </c>
      <c r="N520" s="19">
        <v>394280.45</v>
      </c>
      <c r="O520" s="43">
        <v>394280.45</v>
      </c>
    </row>
    <row r="521" spans="1:15" hidden="1" x14ac:dyDescent="0.25">
      <c r="A521" s="13" t="s">
        <v>2113</v>
      </c>
      <c r="B521" s="13" t="s">
        <v>2114</v>
      </c>
      <c r="C521" s="13" t="s">
        <v>2115</v>
      </c>
      <c r="D521" s="13" t="s">
        <v>342</v>
      </c>
      <c r="E521" s="49" t="s">
        <v>342</v>
      </c>
      <c r="F521" s="50" t="s">
        <v>2313</v>
      </c>
      <c r="G521" s="14" t="s">
        <v>582</v>
      </c>
      <c r="H521" s="14" t="s">
        <v>19</v>
      </c>
      <c r="I521" s="13" t="s">
        <v>583</v>
      </c>
      <c r="J521" s="14" t="s">
        <v>21</v>
      </c>
      <c r="K521" s="14" t="s">
        <v>27</v>
      </c>
      <c r="L521" s="22">
        <v>249943.34</v>
      </c>
      <c r="M521" s="42">
        <v>249943.34</v>
      </c>
      <c r="N521" s="19">
        <v>249943.34</v>
      </c>
      <c r="O521" s="42">
        <v>249943.34</v>
      </c>
    </row>
    <row r="522" spans="1:15" hidden="1" x14ac:dyDescent="0.25">
      <c r="A522" s="13" t="s">
        <v>2116</v>
      </c>
      <c r="B522" s="13" t="s">
        <v>2117</v>
      </c>
      <c r="C522" s="13" t="s">
        <v>2118</v>
      </c>
      <c r="D522" s="13" t="s">
        <v>342</v>
      </c>
      <c r="E522" s="49" t="s">
        <v>342</v>
      </c>
      <c r="F522" s="50" t="s">
        <v>2313</v>
      </c>
      <c r="G522" s="14" t="s">
        <v>582</v>
      </c>
      <c r="H522" s="14" t="s">
        <v>19</v>
      </c>
      <c r="I522" s="13" t="s">
        <v>583</v>
      </c>
      <c r="J522" s="14" t="s">
        <v>21</v>
      </c>
      <c r="K522" s="14" t="s">
        <v>27</v>
      </c>
      <c r="L522" s="22">
        <v>204147.61</v>
      </c>
      <c r="M522" s="42">
        <v>204147.61</v>
      </c>
      <c r="N522" s="19">
        <v>204147.61</v>
      </c>
      <c r="O522" s="43">
        <v>204147.61</v>
      </c>
    </row>
    <row r="523" spans="1:15" hidden="1" x14ac:dyDescent="0.25">
      <c r="A523" s="13" t="s">
        <v>2119</v>
      </c>
      <c r="B523" s="13" t="s">
        <v>2120</v>
      </c>
      <c r="C523" s="13" t="s">
        <v>2121</v>
      </c>
      <c r="D523" s="13" t="s">
        <v>342</v>
      </c>
      <c r="E523" s="49" t="s">
        <v>342</v>
      </c>
      <c r="F523" s="50" t="s">
        <v>2313</v>
      </c>
      <c r="G523" s="14" t="s">
        <v>582</v>
      </c>
      <c r="H523" s="14" t="s">
        <v>19</v>
      </c>
      <c r="I523" s="13" t="s">
        <v>583</v>
      </c>
      <c r="J523" s="14" t="s">
        <v>21</v>
      </c>
      <c r="K523" s="14" t="s">
        <v>27</v>
      </c>
      <c r="L523" s="22">
        <v>216978.4</v>
      </c>
      <c r="M523" s="42">
        <v>216978.4</v>
      </c>
      <c r="N523" s="19">
        <v>216978.4</v>
      </c>
      <c r="O523" s="43">
        <v>216978.4</v>
      </c>
    </row>
    <row r="524" spans="1:15" hidden="1" x14ac:dyDescent="0.25">
      <c r="A524" s="13" t="s">
        <v>2122</v>
      </c>
      <c r="B524" s="13" t="s">
        <v>2123</v>
      </c>
      <c r="C524" s="13" t="s">
        <v>2124</v>
      </c>
      <c r="D524" s="13" t="s">
        <v>342</v>
      </c>
      <c r="E524" s="49" t="s">
        <v>342</v>
      </c>
      <c r="F524" s="50" t="s">
        <v>2313</v>
      </c>
      <c r="G524" s="14" t="s">
        <v>582</v>
      </c>
      <c r="H524" s="14" t="s">
        <v>19</v>
      </c>
      <c r="I524" s="13" t="s">
        <v>583</v>
      </c>
      <c r="J524" s="14" t="s">
        <v>21</v>
      </c>
      <c r="K524" s="14" t="s">
        <v>27</v>
      </c>
      <c r="L524" s="22">
        <v>220195.66</v>
      </c>
      <c r="M524" s="42">
        <v>220195.66</v>
      </c>
      <c r="N524" s="19">
        <v>220195.66</v>
      </c>
      <c r="O524" s="43">
        <v>220195.66</v>
      </c>
    </row>
    <row r="525" spans="1:15" hidden="1" x14ac:dyDescent="0.25">
      <c r="A525" s="13" t="s">
        <v>2125</v>
      </c>
      <c r="B525" s="13" t="s">
        <v>2126</v>
      </c>
      <c r="C525" s="13" t="s">
        <v>2127</v>
      </c>
      <c r="D525" s="13" t="s">
        <v>342</v>
      </c>
      <c r="E525" s="49" t="s">
        <v>342</v>
      </c>
      <c r="F525" s="50" t="s">
        <v>2313</v>
      </c>
      <c r="G525" s="14" t="s">
        <v>582</v>
      </c>
      <c r="H525" s="14" t="s">
        <v>19</v>
      </c>
      <c r="I525" s="13" t="s">
        <v>583</v>
      </c>
      <c r="J525" s="14" t="s">
        <v>21</v>
      </c>
      <c r="K525" s="14" t="s">
        <v>27</v>
      </c>
      <c r="L525" s="22">
        <v>240622.4</v>
      </c>
      <c r="M525" s="42">
        <v>240622.4</v>
      </c>
      <c r="N525" s="19">
        <v>240622.4</v>
      </c>
      <c r="O525" s="43">
        <v>240622.4</v>
      </c>
    </row>
    <row r="526" spans="1:15" hidden="1" x14ac:dyDescent="0.25">
      <c r="A526" s="13" t="s">
        <v>2128</v>
      </c>
      <c r="B526" s="13" t="s">
        <v>2129</v>
      </c>
      <c r="C526" s="13" t="s">
        <v>2130</v>
      </c>
      <c r="D526" s="13" t="s">
        <v>342</v>
      </c>
      <c r="E526" s="49" t="s">
        <v>342</v>
      </c>
      <c r="F526" s="50" t="s">
        <v>2313</v>
      </c>
      <c r="G526" s="14" t="s">
        <v>582</v>
      </c>
      <c r="H526" s="14" t="s">
        <v>19</v>
      </c>
      <c r="I526" s="13" t="s">
        <v>583</v>
      </c>
      <c r="J526" s="14" t="s">
        <v>21</v>
      </c>
      <c r="K526" s="14" t="s">
        <v>27</v>
      </c>
      <c r="L526" s="22">
        <v>243467.83</v>
      </c>
      <c r="M526" s="42">
        <v>243467.83</v>
      </c>
      <c r="N526" s="19">
        <v>243467.83</v>
      </c>
      <c r="O526" s="43">
        <v>243467.83</v>
      </c>
    </row>
    <row r="527" spans="1:15" hidden="1" x14ac:dyDescent="0.25">
      <c r="A527" s="13" t="s">
        <v>2131</v>
      </c>
      <c r="B527" s="13" t="s">
        <v>2132</v>
      </c>
      <c r="C527" s="13" t="s">
        <v>2133</v>
      </c>
      <c r="D527" s="13" t="s">
        <v>342</v>
      </c>
      <c r="E527" s="49" t="s">
        <v>342</v>
      </c>
      <c r="F527" s="50" t="s">
        <v>2313</v>
      </c>
      <c r="G527" s="14" t="s">
        <v>582</v>
      </c>
      <c r="H527" s="14" t="s">
        <v>19</v>
      </c>
      <c r="I527" s="13" t="s">
        <v>583</v>
      </c>
      <c r="J527" s="14" t="s">
        <v>21</v>
      </c>
      <c r="K527" s="14" t="s">
        <v>27</v>
      </c>
      <c r="L527" s="22">
        <v>250000</v>
      </c>
      <c r="M527" s="42">
        <v>250000</v>
      </c>
      <c r="N527" s="19">
        <v>250000</v>
      </c>
      <c r="O527" s="43">
        <v>250000</v>
      </c>
    </row>
    <row r="528" spans="1:15" hidden="1" x14ac:dyDescent="0.25">
      <c r="A528" s="13" t="s">
        <v>2134</v>
      </c>
      <c r="B528" s="13" t="s">
        <v>2135</v>
      </c>
      <c r="C528" s="13" t="s">
        <v>2136</v>
      </c>
      <c r="D528" s="13" t="s">
        <v>342</v>
      </c>
      <c r="E528" s="49" t="s">
        <v>342</v>
      </c>
      <c r="F528" s="50" t="s">
        <v>2313</v>
      </c>
      <c r="G528" s="14" t="s">
        <v>582</v>
      </c>
      <c r="H528" s="14" t="s">
        <v>19</v>
      </c>
      <c r="I528" s="13" t="s">
        <v>583</v>
      </c>
      <c r="J528" s="14" t="s">
        <v>21</v>
      </c>
      <c r="K528" s="14" t="s">
        <v>27</v>
      </c>
      <c r="L528" s="22">
        <v>298056.24</v>
      </c>
      <c r="M528" s="42">
        <v>298056.24</v>
      </c>
      <c r="N528" s="19">
        <v>298056.24</v>
      </c>
      <c r="O528" s="43">
        <v>298056.24</v>
      </c>
    </row>
    <row r="529" spans="1:19" hidden="1" x14ac:dyDescent="0.25">
      <c r="A529" s="13" t="s">
        <v>2137</v>
      </c>
      <c r="B529" s="13" t="s">
        <v>2138</v>
      </c>
      <c r="C529" s="13" t="s">
        <v>2139</v>
      </c>
      <c r="D529" s="13" t="s">
        <v>342</v>
      </c>
      <c r="E529" s="49" t="s">
        <v>342</v>
      </c>
      <c r="F529" s="50" t="s">
        <v>2313</v>
      </c>
      <c r="G529" s="14" t="s">
        <v>582</v>
      </c>
      <c r="H529" s="14" t="s">
        <v>19</v>
      </c>
      <c r="I529" s="13" t="s">
        <v>583</v>
      </c>
      <c r="J529" s="14" t="s">
        <v>21</v>
      </c>
      <c r="K529" s="14" t="s">
        <v>27</v>
      </c>
      <c r="L529" s="22">
        <v>250000</v>
      </c>
      <c r="M529" s="42">
        <v>250000</v>
      </c>
      <c r="N529" s="19">
        <v>250000</v>
      </c>
      <c r="O529" s="43">
        <v>250000</v>
      </c>
    </row>
    <row r="530" spans="1:19" hidden="1" x14ac:dyDescent="0.25">
      <c r="A530" s="13" t="s">
        <v>2140</v>
      </c>
      <c r="B530" s="13" t="s">
        <v>2141</v>
      </c>
      <c r="C530" s="13" t="s">
        <v>2142</v>
      </c>
      <c r="D530" s="13" t="s">
        <v>342</v>
      </c>
      <c r="E530" s="49" t="s">
        <v>342</v>
      </c>
      <c r="F530" s="50" t="s">
        <v>2313</v>
      </c>
      <c r="G530" s="14" t="s">
        <v>582</v>
      </c>
      <c r="H530" s="14" t="s">
        <v>19</v>
      </c>
      <c r="I530" s="13" t="s">
        <v>583</v>
      </c>
      <c r="J530" s="14" t="s">
        <v>21</v>
      </c>
      <c r="K530" s="14" t="s">
        <v>27</v>
      </c>
      <c r="L530" s="22">
        <v>250000</v>
      </c>
      <c r="M530" s="42">
        <v>250000</v>
      </c>
      <c r="N530" s="19">
        <v>700000</v>
      </c>
      <c r="O530" s="43">
        <v>700000</v>
      </c>
    </row>
    <row r="531" spans="1:19" hidden="1" x14ac:dyDescent="0.25">
      <c r="A531" s="13" t="s">
        <v>2143</v>
      </c>
      <c r="B531" s="13" t="s">
        <v>2144</v>
      </c>
      <c r="C531" s="13" t="s">
        <v>2145</v>
      </c>
      <c r="D531" s="13" t="s">
        <v>342</v>
      </c>
      <c r="E531" s="49" t="s">
        <v>342</v>
      </c>
      <c r="F531" s="50" t="s">
        <v>2313</v>
      </c>
      <c r="G531" s="14" t="s">
        <v>582</v>
      </c>
      <c r="H531" s="14" t="s">
        <v>19</v>
      </c>
      <c r="I531" s="13" t="s">
        <v>583</v>
      </c>
      <c r="J531" s="14" t="s">
        <v>21</v>
      </c>
      <c r="K531" s="14" t="s">
        <v>27</v>
      </c>
      <c r="L531" s="22">
        <v>210515.57</v>
      </c>
      <c r="M531" s="42">
        <v>210515.57</v>
      </c>
      <c r="N531" s="19">
        <v>210515.57</v>
      </c>
      <c r="O531" s="43">
        <v>210515.57</v>
      </c>
    </row>
    <row r="532" spans="1:19" hidden="1" x14ac:dyDescent="0.25">
      <c r="A532" s="13" t="s">
        <v>2146</v>
      </c>
      <c r="B532" s="13" t="s">
        <v>2147</v>
      </c>
      <c r="C532" s="13" t="s">
        <v>2148</v>
      </c>
      <c r="D532" s="13" t="s">
        <v>342</v>
      </c>
      <c r="E532" s="49" t="s">
        <v>342</v>
      </c>
      <c r="F532" s="50" t="s">
        <v>2313</v>
      </c>
      <c r="G532" s="14" t="s">
        <v>582</v>
      </c>
      <c r="H532" s="14" t="s">
        <v>19</v>
      </c>
      <c r="I532" s="13" t="s">
        <v>583</v>
      </c>
      <c r="J532" s="14" t="s">
        <v>21</v>
      </c>
      <c r="K532" s="14" t="s">
        <v>27</v>
      </c>
      <c r="L532" s="22">
        <v>86786.36</v>
      </c>
      <c r="M532" s="42">
        <v>86786.36</v>
      </c>
      <c r="N532" s="19">
        <v>86786.36</v>
      </c>
      <c r="O532" s="43">
        <v>86786.36</v>
      </c>
    </row>
    <row r="533" spans="1:19" hidden="1" x14ac:dyDescent="0.25">
      <c r="A533" s="7" t="s">
        <v>2149</v>
      </c>
      <c r="B533" s="7" t="s">
        <v>2150</v>
      </c>
      <c r="C533" s="7" t="s">
        <v>2151</v>
      </c>
      <c r="D533" s="7" t="s">
        <v>342</v>
      </c>
      <c r="E533" s="49" t="s">
        <v>342</v>
      </c>
      <c r="F533" s="50" t="s">
        <v>2313</v>
      </c>
      <c r="G533" s="8" t="s">
        <v>582</v>
      </c>
      <c r="H533" s="8" t="s">
        <v>19</v>
      </c>
      <c r="I533" s="13" t="s">
        <v>583</v>
      </c>
      <c r="J533" s="14" t="s">
        <v>21</v>
      </c>
      <c r="K533" s="14" t="s">
        <v>27</v>
      </c>
      <c r="L533" s="22">
        <v>126948.35</v>
      </c>
      <c r="M533" s="42">
        <v>126948.35</v>
      </c>
      <c r="N533" s="19">
        <v>181959.3</v>
      </c>
      <c r="O533" s="43">
        <v>181959.3</v>
      </c>
    </row>
    <row r="534" spans="1:19" hidden="1" x14ac:dyDescent="0.25">
      <c r="A534" s="7" t="s">
        <v>2152</v>
      </c>
      <c r="B534" s="7" t="s">
        <v>2153</v>
      </c>
      <c r="C534" s="7" t="s">
        <v>2154</v>
      </c>
      <c r="D534" s="7" t="s">
        <v>342</v>
      </c>
      <c r="E534" s="49" t="s">
        <v>342</v>
      </c>
      <c r="F534" s="50" t="s">
        <v>2313</v>
      </c>
      <c r="G534" s="8" t="s">
        <v>582</v>
      </c>
      <c r="H534" s="8" t="s">
        <v>19</v>
      </c>
      <c r="I534" s="13" t="s">
        <v>583</v>
      </c>
      <c r="J534" s="14" t="s">
        <v>21</v>
      </c>
      <c r="K534" s="14" t="s">
        <v>27</v>
      </c>
      <c r="L534" s="22">
        <v>89614.49</v>
      </c>
      <c r="M534" s="42">
        <v>89614.49</v>
      </c>
      <c r="N534" s="19">
        <v>99571.66</v>
      </c>
      <c r="O534" s="43">
        <v>99571.66</v>
      </c>
    </row>
    <row r="535" spans="1:19" hidden="1" x14ac:dyDescent="0.25">
      <c r="A535" s="7" t="s">
        <v>2155</v>
      </c>
      <c r="B535" s="7" t="s">
        <v>2156</v>
      </c>
      <c r="C535" s="7" t="s">
        <v>2157</v>
      </c>
      <c r="D535" s="7" t="s">
        <v>342</v>
      </c>
      <c r="E535" s="49" t="s">
        <v>342</v>
      </c>
      <c r="F535" s="49" t="s">
        <v>2313</v>
      </c>
      <c r="G535" s="8" t="s">
        <v>582</v>
      </c>
      <c r="H535" s="8" t="s">
        <v>19</v>
      </c>
      <c r="I535" s="13" t="s">
        <v>583</v>
      </c>
      <c r="J535" s="14" t="s">
        <v>21</v>
      </c>
      <c r="K535" s="14" t="s">
        <v>22</v>
      </c>
      <c r="L535" s="22">
        <v>0</v>
      </c>
      <c r="M535" s="42">
        <v>77000</v>
      </c>
      <c r="N535" s="19">
        <v>120580</v>
      </c>
      <c r="O535" s="43">
        <v>120580</v>
      </c>
    </row>
    <row r="536" spans="1:19" hidden="1" x14ac:dyDescent="0.25">
      <c r="A536" s="13" t="s">
        <v>2339</v>
      </c>
      <c r="B536" s="13" t="s">
        <v>2340</v>
      </c>
      <c r="C536" s="13" t="s">
        <v>2341</v>
      </c>
      <c r="D536" s="13" t="s">
        <v>342</v>
      </c>
      <c r="E536" s="49" t="s">
        <v>342</v>
      </c>
      <c r="F536" s="49" t="s">
        <v>2313</v>
      </c>
      <c r="G536" s="14" t="s">
        <v>582</v>
      </c>
      <c r="H536" s="14" t="s">
        <v>19</v>
      </c>
      <c r="I536" s="13" t="s">
        <v>583</v>
      </c>
      <c r="J536" s="14" t="s">
        <v>21</v>
      </c>
      <c r="K536" s="14" t="s">
        <v>2338</v>
      </c>
      <c r="L536" s="22"/>
      <c r="M536" s="42">
        <v>450000</v>
      </c>
      <c r="N536" s="19">
        <v>450000</v>
      </c>
      <c r="O536" s="43">
        <v>450000</v>
      </c>
    </row>
    <row r="537" spans="1:19" hidden="1" x14ac:dyDescent="0.25">
      <c r="A537" s="7" t="s">
        <v>2158</v>
      </c>
      <c r="B537" s="7" t="s">
        <v>2159</v>
      </c>
      <c r="C537" s="7" t="s">
        <v>2160</v>
      </c>
      <c r="D537" s="7" t="s">
        <v>342</v>
      </c>
      <c r="E537" s="49" t="s">
        <v>342</v>
      </c>
      <c r="F537" s="50" t="s">
        <v>2313</v>
      </c>
      <c r="G537" s="8" t="s">
        <v>582</v>
      </c>
      <c r="H537" s="8" t="s">
        <v>19</v>
      </c>
      <c r="I537" s="13" t="s">
        <v>583</v>
      </c>
      <c r="J537" s="14" t="s">
        <v>21</v>
      </c>
      <c r="K537" s="14" t="s">
        <v>27</v>
      </c>
      <c r="L537" s="22">
        <v>600000</v>
      </c>
      <c r="M537" s="42">
        <v>600000</v>
      </c>
      <c r="N537" s="19">
        <v>600000</v>
      </c>
      <c r="O537" s="43">
        <v>600000</v>
      </c>
    </row>
    <row r="538" spans="1:19" hidden="1" x14ac:dyDescent="0.25">
      <c r="A538" s="7" t="s">
        <v>2161</v>
      </c>
      <c r="B538" s="7" t="s">
        <v>2162</v>
      </c>
      <c r="C538" s="7" t="s">
        <v>2163</v>
      </c>
      <c r="D538" s="7" t="s">
        <v>342</v>
      </c>
      <c r="E538" s="49" t="s">
        <v>342</v>
      </c>
      <c r="F538" s="50" t="s">
        <v>2313</v>
      </c>
      <c r="G538" s="8" t="s">
        <v>582</v>
      </c>
      <c r="H538" s="8" t="s">
        <v>19</v>
      </c>
      <c r="I538" s="13" t="s">
        <v>583</v>
      </c>
      <c r="J538" s="14" t="s">
        <v>21</v>
      </c>
      <c r="K538" s="14" t="s">
        <v>27</v>
      </c>
      <c r="L538" s="22">
        <v>700000</v>
      </c>
      <c r="M538" s="42">
        <v>700000</v>
      </c>
      <c r="N538" s="19">
        <v>739092.15</v>
      </c>
      <c r="O538" s="43">
        <v>739092.15</v>
      </c>
      <c r="S538" s="80">
        <f>SUM(M6:M770)</f>
        <v>330127721.53999984</v>
      </c>
    </row>
    <row r="539" spans="1:19" hidden="1" x14ac:dyDescent="0.25">
      <c r="A539" s="7" t="s">
        <v>2164</v>
      </c>
      <c r="B539" s="7" t="s">
        <v>2165</v>
      </c>
      <c r="C539" s="7" t="s">
        <v>2166</v>
      </c>
      <c r="D539" s="7" t="s">
        <v>342</v>
      </c>
      <c r="E539" s="49" t="s">
        <v>342</v>
      </c>
      <c r="F539" s="50" t="s">
        <v>2313</v>
      </c>
      <c r="G539" s="8" t="s">
        <v>582</v>
      </c>
      <c r="H539" s="8" t="s">
        <v>19</v>
      </c>
      <c r="I539" s="13" t="s">
        <v>583</v>
      </c>
      <c r="J539" s="14" t="s">
        <v>21</v>
      </c>
      <c r="K539" s="14" t="s">
        <v>27</v>
      </c>
      <c r="L539" s="22">
        <v>600000</v>
      </c>
      <c r="M539" s="42">
        <v>600000</v>
      </c>
      <c r="N539" s="19">
        <v>688000</v>
      </c>
      <c r="O539" s="43">
        <v>688000</v>
      </c>
    </row>
    <row r="540" spans="1:19" hidden="1" x14ac:dyDescent="0.25">
      <c r="A540" s="7" t="s">
        <v>2167</v>
      </c>
      <c r="B540" s="7" t="s">
        <v>2168</v>
      </c>
      <c r="C540" s="7" t="s">
        <v>2169</v>
      </c>
      <c r="D540" s="7" t="s">
        <v>342</v>
      </c>
      <c r="E540" s="49" t="s">
        <v>342</v>
      </c>
      <c r="F540" s="50" t="s">
        <v>2313</v>
      </c>
      <c r="G540" s="8" t="s">
        <v>582</v>
      </c>
      <c r="H540" s="8" t="s">
        <v>19</v>
      </c>
      <c r="I540" s="13" t="s">
        <v>583</v>
      </c>
      <c r="J540" s="14" t="s">
        <v>21</v>
      </c>
      <c r="K540" s="14" t="s">
        <v>27</v>
      </c>
      <c r="L540" s="22">
        <v>609853.97</v>
      </c>
      <c r="M540" s="42">
        <v>609853.97</v>
      </c>
      <c r="N540" s="19">
        <v>609853.97</v>
      </c>
      <c r="O540" s="43">
        <v>609853.97</v>
      </c>
    </row>
    <row r="541" spans="1:19" hidden="1" x14ac:dyDescent="0.25">
      <c r="A541" s="7" t="s">
        <v>2170</v>
      </c>
      <c r="B541" s="7" t="s">
        <v>2171</v>
      </c>
      <c r="C541" s="7" t="s">
        <v>2172</v>
      </c>
      <c r="D541" s="7" t="s">
        <v>342</v>
      </c>
      <c r="E541" s="49" t="s">
        <v>342</v>
      </c>
      <c r="F541" s="50" t="s">
        <v>2313</v>
      </c>
      <c r="G541" s="8" t="s">
        <v>582</v>
      </c>
      <c r="H541" s="8" t="s">
        <v>19</v>
      </c>
      <c r="I541" s="13" t="s">
        <v>583</v>
      </c>
      <c r="J541" s="14" t="s">
        <v>21</v>
      </c>
      <c r="K541" s="14" t="s">
        <v>27</v>
      </c>
      <c r="L541" s="22">
        <v>1874649.6</v>
      </c>
      <c r="M541" s="42">
        <v>1874649.6</v>
      </c>
      <c r="N541" s="19">
        <v>1923651.13</v>
      </c>
      <c r="O541" s="43">
        <v>1923651.13</v>
      </c>
    </row>
    <row r="542" spans="1:19" hidden="1" x14ac:dyDescent="0.25">
      <c r="A542" s="13" t="s">
        <v>2173</v>
      </c>
      <c r="B542" s="7" t="s">
        <v>2174</v>
      </c>
      <c r="C542" s="7" t="s">
        <v>2175</v>
      </c>
      <c r="D542" s="7" t="s">
        <v>342</v>
      </c>
      <c r="E542" s="49" t="s">
        <v>342</v>
      </c>
      <c r="F542" s="50" t="s">
        <v>2313</v>
      </c>
      <c r="G542" s="8" t="s">
        <v>582</v>
      </c>
      <c r="H542" s="8" t="s">
        <v>19</v>
      </c>
      <c r="I542" s="13" t="s">
        <v>583</v>
      </c>
      <c r="J542" s="14" t="s">
        <v>21</v>
      </c>
      <c r="K542" s="14" t="s">
        <v>27</v>
      </c>
      <c r="L542" s="22">
        <v>704195.42</v>
      </c>
      <c r="M542" s="42">
        <v>704195.42</v>
      </c>
      <c r="N542" s="19">
        <v>704195.42</v>
      </c>
      <c r="O542" s="43">
        <v>704195.42</v>
      </c>
    </row>
    <row r="543" spans="1:19" hidden="1" x14ac:dyDescent="0.25">
      <c r="A543" s="13" t="s">
        <v>2176</v>
      </c>
      <c r="B543" s="13" t="s">
        <v>2177</v>
      </c>
      <c r="C543" s="13" t="s">
        <v>2178</v>
      </c>
      <c r="D543" s="13" t="s">
        <v>342</v>
      </c>
      <c r="E543" s="49" t="s">
        <v>342</v>
      </c>
      <c r="F543" s="50" t="s">
        <v>2313</v>
      </c>
      <c r="G543" s="14" t="s">
        <v>582</v>
      </c>
      <c r="H543" s="14" t="s">
        <v>19</v>
      </c>
      <c r="I543" s="13" t="s">
        <v>583</v>
      </c>
      <c r="J543" s="14" t="s">
        <v>21</v>
      </c>
      <c r="K543" s="14" t="s">
        <v>27</v>
      </c>
      <c r="L543" s="22">
        <v>2000000</v>
      </c>
      <c r="M543" s="42">
        <v>673160.08</v>
      </c>
      <c r="N543" s="60">
        <v>925775.98</v>
      </c>
      <c r="O543" s="43">
        <v>673160.08</v>
      </c>
    </row>
    <row r="544" spans="1:19" hidden="1" x14ac:dyDescent="0.25">
      <c r="A544" s="13" t="s">
        <v>2179</v>
      </c>
      <c r="B544" s="13" t="s">
        <v>2180</v>
      </c>
      <c r="C544" s="13" t="s">
        <v>2181</v>
      </c>
      <c r="D544" s="13" t="s">
        <v>342</v>
      </c>
      <c r="E544" s="49" t="s">
        <v>342</v>
      </c>
      <c r="F544" s="50" t="s">
        <v>2313</v>
      </c>
      <c r="G544" s="14" t="s">
        <v>582</v>
      </c>
      <c r="H544" s="14" t="s">
        <v>19</v>
      </c>
      <c r="I544" s="13" t="s">
        <v>583</v>
      </c>
      <c r="J544" s="14" t="s">
        <v>21</v>
      </c>
      <c r="K544" s="14" t="s">
        <v>27</v>
      </c>
      <c r="L544" s="22">
        <v>1074224.02</v>
      </c>
      <c r="M544" s="42">
        <v>1326839.92</v>
      </c>
      <c r="N544" s="60">
        <v>1724224.02</v>
      </c>
      <c r="O544" s="43">
        <v>1674879.1</v>
      </c>
    </row>
    <row r="545" spans="1:15" hidden="1" x14ac:dyDescent="0.25">
      <c r="A545" s="7" t="s">
        <v>2182</v>
      </c>
      <c r="B545" s="7" t="s">
        <v>2183</v>
      </c>
      <c r="C545" s="7" t="s">
        <v>2184</v>
      </c>
      <c r="D545" s="7" t="s">
        <v>342</v>
      </c>
      <c r="E545" s="49" t="s">
        <v>342</v>
      </c>
      <c r="F545" s="50" t="s">
        <v>2313</v>
      </c>
      <c r="G545" s="8" t="s">
        <v>582</v>
      </c>
      <c r="H545" s="8" t="s">
        <v>19</v>
      </c>
      <c r="I545" s="13" t="s">
        <v>583</v>
      </c>
      <c r="J545" s="14" t="s">
        <v>21</v>
      </c>
      <c r="K545" s="14" t="s">
        <v>27</v>
      </c>
      <c r="L545" s="22">
        <v>1330344</v>
      </c>
      <c r="M545" s="42">
        <v>1330344</v>
      </c>
      <c r="N545" s="19">
        <v>1330344</v>
      </c>
      <c r="O545" s="43">
        <v>1330344</v>
      </c>
    </row>
    <row r="546" spans="1:15" hidden="1" x14ac:dyDescent="0.25">
      <c r="A546" s="7" t="s">
        <v>2185</v>
      </c>
      <c r="B546" s="7" t="s">
        <v>2186</v>
      </c>
      <c r="C546" s="7" t="s">
        <v>2187</v>
      </c>
      <c r="D546" s="7" t="s">
        <v>342</v>
      </c>
      <c r="E546" s="49" t="s">
        <v>342</v>
      </c>
      <c r="F546" s="50" t="s">
        <v>2313</v>
      </c>
      <c r="G546" s="8" t="s">
        <v>582</v>
      </c>
      <c r="H546" s="8" t="s">
        <v>19</v>
      </c>
      <c r="I546" s="7" t="s">
        <v>583</v>
      </c>
      <c r="J546" s="8" t="s">
        <v>21</v>
      </c>
      <c r="K546" s="8" t="s">
        <v>22</v>
      </c>
      <c r="L546" s="28"/>
      <c r="M546" s="42"/>
      <c r="N546" s="18">
        <v>2065827.6</v>
      </c>
      <c r="O546" s="43"/>
    </row>
    <row r="547" spans="1:15" hidden="1" x14ac:dyDescent="0.25">
      <c r="A547" s="7" t="s">
        <v>2188</v>
      </c>
      <c r="B547" s="7" t="s">
        <v>2189</v>
      </c>
      <c r="C547" s="7" t="s">
        <v>2190</v>
      </c>
      <c r="D547" s="7" t="s">
        <v>342</v>
      </c>
      <c r="E547" s="49" t="s">
        <v>342</v>
      </c>
      <c r="F547" s="50" t="s">
        <v>2313</v>
      </c>
      <c r="G547" s="8" t="s">
        <v>582</v>
      </c>
      <c r="H547" s="8" t="s">
        <v>19</v>
      </c>
      <c r="I547" s="7" t="s">
        <v>583</v>
      </c>
      <c r="J547" s="8" t="s">
        <v>21</v>
      </c>
      <c r="K547" s="8" t="s">
        <v>27</v>
      </c>
      <c r="L547" s="28"/>
      <c r="M547" s="42"/>
      <c r="N547" s="18">
        <v>1859664.96</v>
      </c>
      <c r="O547" s="43"/>
    </row>
    <row r="548" spans="1:15" hidden="1" x14ac:dyDescent="0.25">
      <c r="A548" s="13" t="s">
        <v>2191</v>
      </c>
      <c r="B548" s="13" t="s">
        <v>2192</v>
      </c>
      <c r="C548" s="13" t="s">
        <v>2193</v>
      </c>
      <c r="D548" s="13" t="s">
        <v>342</v>
      </c>
      <c r="E548" s="49" t="s">
        <v>342</v>
      </c>
      <c r="F548" s="50" t="s">
        <v>2313</v>
      </c>
      <c r="G548" s="14" t="s">
        <v>582</v>
      </c>
      <c r="H548" s="14" t="s">
        <v>19</v>
      </c>
      <c r="I548" s="13" t="s">
        <v>583</v>
      </c>
      <c r="J548" s="14" t="s">
        <v>21</v>
      </c>
      <c r="K548" s="14" t="s">
        <v>27</v>
      </c>
      <c r="L548" s="22">
        <v>1914999.93</v>
      </c>
      <c r="M548" s="42">
        <v>1914999.93</v>
      </c>
      <c r="N548" s="19">
        <v>1914999.93</v>
      </c>
      <c r="O548" s="43">
        <v>1914999.93</v>
      </c>
    </row>
    <row r="549" spans="1:15" hidden="1" x14ac:dyDescent="0.25">
      <c r="A549" s="13" t="s">
        <v>2194</v>
      </c>
      <c r="B549" s="13" t="s">
        <v>2195</v>
      </c>
      <c r="C549" s="13" t="s">
        <v>2196</v>
      </c>
      <c r="D549" s="13" t="s">
        <v>342</v>
      </c>
      <c r="E549" s="49" t="s">
        <v>342</v>
      </c>
      <c r="F549" s="50" t="s">
        <v>2313</v>
      </c>
      <c r="G549" s="14" t="s">
        <v>582</v>
      </c>
      <c r="H549" s="14" t="s">
        <v>19</v>
      </c>
      <c r="I549" s="13" t="s">
        <v>583</v>
      </c>
      <c r="J549" s="14" t="s">
        <v>21</v>
      </c>
      <c r="K549" s="14" t="s">
        <v>27</v>
      </c>
      <c r="L549" s="22">
        <v>1863675.55</v>
      </c>
      <c r="M549" s="42">
        <v>1863675.55</v>
      </c>
      <c r="N549" s="19">
        <v>2545548.39</v>
      </c>
      <c r="O549" s="43">
        <v>2837779.61</v>
      </c>
    </row>
    <row r="550" spans="1:15" hidden="1" x14ac:dyDescent="0.25">
      <c r="A550" s="13" t="s">
        <v>2197</v>
      </c>
      <c r="B550" s="13" t="s">
        <v>2198</v>
      </c>
      <c r="C550" s="13" t="s">
        <v>2199</v>
      </c>
      <c r="D550" s="13" t="s">
        <v>342</v>
      </c>
      <c r="E550" s="49" t="s">
        <v>342</v>
      </c>
      <c r="F550" s="50" t="s">
        <v>2313</v>
      </c>
      <c r="G550" s="14" t="s">
        <v>582</v>
      </c>
      <c r="H550" s="14" t="s">
        <v>19</v>
      </c>
      <c r="I550" s="13" t="s">
        <v>583</v>
      </c>
      <c r="J550" s="14" t="s">
        <v>21</v>
      </c>
      <c r="K550" s="14" t="s">
        <v>27</v>
      </c>
      <c r="L550" s="22">
        <v>3077471.03</v>
      </c>
      <c r="M550" s="42">
        <v>3077471.03</v>
      </c>
      <c r="N550" s="19">
        <v>3077471.03</v>
      </c>
      <c r="O550" s="43">
        <v>3077471.03</v>
      </c>
    </row>
    <row r="551" spans="1:15" hidden="1" x14ac:dyDescent="0.25">
      <c r="A551" s="13" t="s">
        <v>2200</v>
      </c>
      <c r="B551" s="13" t="s">
        <v>2201</v>
      </c>
      <c r="C551" s="13" t="s">
        <v>2202</v>
      </c>
      <c r="D551" s="13" t="s">
        <v>342</v>
      </c>
      <c r="E551" s="49" t="s">
        <v>342</v>
      </c>
      <c r="F551" s="50" t="s">
        <v>2313</v>
      </c>
      <c r="G551" s="14" t="s">
        <v>582</v>
      </c>
      <c r="H551" s="14" t="s">
        <v>19</v>
      </c>
      <c r="I551" s="13" t="s">
        <v>583</v>
      </c>
      <c r="J551" s="14" t="s">
        <v>21</v>
      </c>
      <c r="K551" s="14" t="s">
        <v>27</v>
      </c>
      <c r="L551" s="22">
        <v>179167.52</v>
      </c>
      <c r="M551" s="42">
        <v>179167.52</v>
      </c>
      <c r="N551" s="19">
        <v>179167.52</v>
      </c>
      <c r="O551" s="43">
        <v>179167.52</v>
      </c>
    </row>
    <row r="552" spans="1:15" hidden="1" x14ac:dyDescent="0.25">
      <c r="A552" s="13" t="s">
        <v>2203</v>
      </c>
      <c r="B552" s="13" t="s">
        <v>2204</v>
      </c>
      <c r="C552" s="13" t="s">
        <v>2205</v>
      </c>
      <c r="D552" s="13" t="s">
        <v>342</v>
      </c>
      <c r="E552" s="49" t="s">
        <v>342</v>
      </c>
      <c r="F552" s="50" t="s">
        <v>2313</v>
      </c>
      <c r="G552" s="14" t="s">
        <v>582</v>
      </c>
      <c r="H552" s="14" t="s">
        <v>19</v>
      </c>
      <c r="I552" s="13" t="s">
        <v>583</v>
      </c>
      <c r="J552" s="14" t="s">
        <v>21</v>
      </c>
      <c r="K552" s="14" t="s">
        <v>27</v>
      </c>
      <c r="L552" s="22">
        <v>85000</v>
      </c>
      <c r="M552" s="42">
        <v>85000</v>
      </c>
      <c r="N552" s="19">
        <v>85000</v>
      </c>
      <c r="O552" s="43">
        <v>85000</v>
      </c>
    </row>
    <row r="553" spans="1:15" hidden="1" x14ac:dyDescent="0.25">
      <c r="A553" s="13" t="s">
        <v>2206</v>
      </c>
      <c r="B553" s="13" t="s">
        <v>2207</v>
      </c>
      <c r="C553" s="13" t="s">
        <v>2208</v>
      </c>
      <c r="D553" s="13" t="s">
        <v>342</v>
      </c>
      <c r="E553" s="49" t="s">
        <v>342</v>
      </c>
      <c r="F553" s="50" t="s">
        <v>2313</v>
      </c>
      <c r="G553" s="14" t="s">
        <v>582</v>
      </c>
      <c r="H553" s="14" t="s">
        <v>19</v>
      </c>
      <c r="I553" s="13" t="s">
        <v>583</v>
      </c>
      <c r="J553" s="14" t="s">
        <v>21</v>
      </c>
      <c r="K553" s="14" t="s">
        <v>27</v>
      </c>
      <c r="L553" s="22">
        <v>72619.34</v>
      </c>
      <c r="M553" s="42">
        <v>72619.34</v>
      </c>
      <c r="N553" s="19">
        <v>145238.68</v>
      </c>
      <c r="O553" s="43">
        <v>145238.68</v>
      </c>
    </row>
    <row r="554" spans="1:15" hidden="1" x14ac:dyDescent="0.25">
      <c r="A554" s="13" t="s">
        <v>2209</v>
      </c>
      <c r="B554" s="13" t="s">
        <v>2210</v>
      </c>
      <c r="C554" s="13" t="s">
        <v>2211</v>
      </c>
      <c r="D554" s="13" t="s">
        <v>342</v>
      </c>
      <c r="E554" s="49" t="s">
        <v>342</v>
      </c>
      <c r="F554" s="50" t="s">
        <v>2313</v>
      </c>
      <c r="G554" s="14" t="s">
        <v>582</v>
      </c>
      <c r="H554" s="14" t="s">
        <v>19</v>
      </c>
      <c r="I554" s="13" t="s">
        <v>583</v>
      </c>
      <c r="J554" s="14" t="s">
        <v>21</v>
      </c>
      <c r="K554" s="14" t="s">
        <v>27</v>
      </c>
      <c r="L554" s="22">
        <v>95249.41</v>
      </c>
      <c r="M554" s="42">
        <v>95249.41</v>
      </c>
      <c r="N554" s="19">
        <v>95249.41</v>
      </c>
      <c r="O554" s="43">
        <v>95249.41</v>
      </c>
    </row>
    <row r="555" spans="1:15" hidden="1" x14ac:dyDescent="0.25">
      <c r="A555" s="13" t="s">
        <v>2212</v>
      </c>
      <c r="B555" s="13" t="s">
        <v>2213</v>
      </c>
      <c r="C555" s="13" t="s">
        <v>2214</v>
      </c>
      <c r="D555" s="13" t="s">
        <v>342</v>
      </c>
      <c r="E555" s="49" t="s">
        <v>342</v>
      </c>
      <c r="F555" s="50" t="s">
        <v>2313</v>
      </c>
      <c r="G555" s="14" t="s">
        <v>582</v>
      </c>
      <c r="H555" s="14" t="s">
        <v>19</v>
      </c>
      <c r="I555" s="13" t="s">
        <v>583</v>
      </c>
      <c r="J555" s="14" t="s">
        <v>21</v>
      </c>
      <c r="K555" s="14" t="s">
        <v>27</v>
      </c>
      <c r="L555" s="22">
        <v>84173.21</v>
      </c>
      <c r="M555" s="42">
        <v>84173.21</v>
      </c>
      <c r="N555" s="19">
        <v>84173.21</v>
      </c>
      <c r="O555" s="43">
        <v>84173.21</v>
      </c>
    </row>
    <row r="556" spans="1:15" hidden="1" x14ac:dyDescent="0.25">
      <c r="A556" s="13" t="s">
        <v>2215</v>
      </c>
      <c r="B556" s="13" t="s">
        <v>2216</v>
      </c>
      <c r="C556" s="13" t="s">
        <v>2217</v>
      </c>
      <c r="D556" s="13" t="s">
        <v>342</v>
      </c>
      <c r="E556" s="49" t="s">
        <v>342</v>
      </c>
      <c r="F556" s="50" t="s">
        <v>2313</v>
      </c>
      <c r="G556" s="14" t="s">
        <v>582</v>
      </c>
      <c r="H556" s="14" t="s">
        <v>19</v>
      </c>
      <c r="I556" s="13" t="s">
        <v>583</v>
      </c>
      <c r="J556" s="14" t="s">
        <v>21</v>
      </c>
      <c r="K556" s="14" t="s">
        <v>27</v>
      </c>
      <c r="L556" s="22">
        <v>146098.4</v>
      </c>
      <c r="M556" s="41">
        <v>146098.4</v>
      </c>
      <c r="N556" s="19">
        <v>146098.4</v>
      </c>
      <c r="O556" s="43">
        <v>146098.4</v>
      </c>
    </row>
    <row r="557" spans="1:15" hidden="1" x14ac:dyDescent="0.25">
      <c r="A557" s="13" t="s">
        <v>2218</v>
      </c>
      <c r="B557" s="13" t="s">
        <v>2219</v>
      </c>
      <c r="C557" s="13" t="s">
        <v>2220</v>
      </c>
      <c r="D557" s="13" t="s">
        <v>342</v>
      </c>
      <c r="E557" s="49" t="s">
        <v>342</v>
      </c>
      <c r="F557" s="50" t="s">
        <v>2313</v>
      </c>
      <c r="G557" s="14" t="s">
        <v>582</v>
      </c>
      <c r="H557" s="14" t="s">
        <v>19</v>
      </c>
      <c r="I557" s="13" t="s">
        <v>583</v>
      </c>
      <c r="J557" s="14" t="s">
        <v>21</v>
      </c>
      <c r="K557" s="14" t="s">
        <v>27</v>
      </c>
      <c r="L557" s="22">
        <v>147881.06</v>
      </c>
      <c r="M557" s="41">
        <v>147881.06</v>
      </c>
      <c r="N557" s="19">
        <v>147881.06</v>
      </c>
      <c r="O557" s="43">
        <v>147881.06</v>
      </c>
    </row>
    <row r="558" spans="1:15" hidden="1" x14ac:dyDescent="0.25">
      <c r="A558" s="13" t="s">
        <v>2221</v>
      </c>
      <c r="B558" s="13" t="s">
        <v>2222</v>
      </c>
      <c r="C558" s="13" t="s">
        <v>2223</v>
      </c>
      <c r="D558" s="13" t="s">
        <v>342</v>
      </c>
      <c r="E558" s="49" t="s">
        <v>342</v>
      </c>
      <c r="F558" s="50" t="s">
        <v>2313</v>
      </c>
      <c r="G558" s="14" t="s">
        <v>582</v>
      </c>
      <c r="H558" s="14" t="s">
        <v>19</v>
      </c>
      <c r="I558" s="13" t="s">
        <v>583</v>
      </c>
      <c r="J558" s="14" t="s">
        <v>21</v>
      </c>
      <c r="K558" s="14" t="s">
        <v>27</v>
      </c>
      <c r="L558" s="22">
        <v>119928.52</v>
      </c>
      <c r="M558" s="42">
        <v>119928.52</v>
      </c>
      <c r="N558" s="19">
        <v>119928.52</v>
      </c>
      <c r="O558" s="43">
        <v>119928.52</v>
      </c>
    </row>
    <row r="559" spans="1:15" hidden="1" x14ac:dyDescent="0.25">
      <c r="A559" s="13" t="s">
        <v>2224</v>
      </c>
      <c r="B559" s="13" t="s">
        <v>2225</v>
      </c>
      <c r="C559" s="13" t="s">
        <v>2226</v>
      </c>
      <c r="D559" s="13" t="s">
        <v>342</v>
      </c>
      <c r="E559" s="49" t="s">
        <v>342</v>
      </c>
      <c r="F559" s="50" t="s">
        <v>2313</v>
      </c>
      <c r="G559" s="14" t="s">
        <v>582</v>
      </c>
      <c r="H559" s="14" t="s">
        <v>19</v>
      </c>
      <c r="I559" s="13" t="s">
        <v>583</v>
      </c>
      <c r="J559" s="14" t="s">
        <v>21</v>
      </c>
      <c r="K559" s="14" t="s">
        <v>27</v>
      </c>
      <c r="L559" s="22">
        <v>237556.57</v>
      </c>
      <c r="M559" s="42">
        <v>237556.57</v>
      </c>
      <c r="N559" s="19">
        <v>237556.57</v>
      </c>
      <c r="O559" s="43">
        <v>237556.57</v>
      </c>
    </row>
    <row r="560" spans="1:15" hidden="1" x14ac:dyDescent="0.25">
      <c r="A560" s="13" t="s">
        <v>2227</v>
      </c>
      <c r="B560" s="13" t="s">
        <v>2228</v>
      </c>
      <c r="C560" s="13" t="s">
        <v>2229</v>
      </c>
      <c r="D560" s="13" t="s">
        <v>342</v>
      </c>
      <c r="E560" s="49" t="s">
        <v>342</v>
      </c>
      <c r="F560" s="50" t="s">
        <v>2313</v>
      </c>
      <c r="G560" s="14" t="s">
        <v>582</v>
      </c>
      <c r="H560" s="14" t="s">
        <v>19</v>
      </c>
      <c r="I560" s="13" t="s">
        <v>583</v>
      </c>
      <c r="J560" s="14" t="s">
        <v>21</v>
      </c>
      <c r="K560" s="14" t="s">
        <v>27</v>
      </c>
      <c r="L560" s="22">
        <v>89999.8</v>
      </c>
      <c r="M560" s="42">
        <v>89999.8</v>
      </c>
      <c r="N560" s="19">
        <v>89999.8</v>
      </c>
      <c r="O560" s="43">
        <v>89999.8</v>
      </c>
    </row>
    <row r="561" spans="1:15" hidden="1" x14ac:dyDescent="0.25">
      <c r="A561" s="13" t="s">
        <v>2230</v>
      </c>
      <c r="B561" s="13" t="s">
        <v>2231</v>
      </c>
      <c r="C561" s="13" t="s">
        <v>2232</v>
      </c>
      <c r="D561" s="13" t="s">
        <v>342</v>
      </c>
      <c r="E561" s="49" t="s">
        <v>342</v>
      </c>
      <c r="F561" s="50" t="s">
        <v>2313</v>
      </c>
      <c r="G561" s="14" t="s">
        <v>582</v>
      </c>
      <c r="H561" s="14" t="s">
        <v>19</v>
      </c>
      <c r="I561" s="13" t="s">
        <v>583</v>
      </c>
      <c r="J561" s="14" t="s">
        <v>21</v>
      </c>
      <c r="K561" s="14" t="s">
        <v>27</v>
      </c>
      <c r="L561" s="22">
        <v>549260.42000000004</v>
      </c>
      <c r="M561" s="42">
        <v>549260.42000000004</v>
      </c>
      <c r="N561" s="19">
        <v>549260.42000000004</v>
      </c>
      <c r="O561" s="43">
        <v>549260.42000000004</v>
      </c>
    </row>
    <row r="562" spans="1:15" hidden="1" x14ac:dyDescent="0.25">
      <c r="A562" s="13" t="s">
        <v>2233</v>
      </c>
      <c r="B562" s="13" t="s">
        <v>2231</v>
      </c>
      <c r="C562" s="13" t="s">
        <v>2234</v>
      </c>
      <c r="D562" s="13" t="s">
        <v>342</v>
      </c>
      <c r="E562" s="49" t="s">
        <v>342</v>
      </c>
      <c r="F562" s="50" t="s">
        <v>2313</v>
      </c>
      <c r="G562" s="14" t="s">
        <v>582</v>
      </c>
      <c r="H562" s="14" t="s">
        <v>19</v>
      </c>
      <c r="I562" s="13" t="s">
        <v>583</v>
      </c>
      <c r="J562" s="14" t="s">
        <v>21</v>
      </c>
      <c r="K562" s="14" t="s">
        <v>27</v>
      </c>
      <c r="L562" s="22">
        <v>250000</v>
      </c>
      <c r="M562" s="42">
        <v>250000</v>
      </c>
      <c r="N562" s="19">
        <v>250000</v>
      </c>
      <c r="O562" s="43">
        <v>250000</v>
      </c>
    </row>
    <row r="563" spans="1:15" hidden="1" x14ac:dyDescent="0.25">
      <c r="A563" s="13" t="s">
        <v>2235</v>
      </c>
      <c r="B563" s="13" t="s">
        <v>2236</v>
      </c>
      <c r="C563" s="13" t="s">
        <v>2237</v>
      </c>
      <c r="D563" s="13" t="s">
        <v>342</v>
      </c>
      <c r="E563" s="49" t="s">
        <v>342</v>
      </c>
      <c r="F563" s="50" t="s">
        <v>2313</v>
      </c>
      <c r="G563" s="14" t="s">
        <v>582</v>
      </c>
      <c r="H563" s="14" t="s">
        <v>19</v>
      </c>
      <c r="I563" s="13" t="s">
        <v>583</v>
      </c>
      <c r="J563" s="14" t="s">
        <v>21</v>
      </c>
      <c r="K563" s="14" t="s">
        <v>27</v>
      </c>
      <c r="L563" s="22">
        <v>2797646.99</v>
      </c>
      <c r="M563" s="42">
        <v>2797646.99</v>
      </c>
      <c r="N563" s="19">
        <v>2797646.99</v>
      </c>
      <c r="O563" s="43">
        <v>2797646.99</v>
      </c>
    </row>
    <row r="564" spans="1:15" hidden="1" x14ac:dyDescent="0.25">
      <c r="A564" s="13" t="s">
        <v>2238</v>
      </c>
      <c r="B564" s="13" t="s">
        <v>2239</v>
      </c>
      <c r="C564" s="13" t="s">
        <v>2240</v>
      </c>
      <c r="D564" s="13" t="s">
        <v>342</v>
      </c>
      <c r="E564" s="49" t="s">
        <v>342</v>
      </c>
      <c r="F564" s="50" t="s">
        <v>2313</v>
      </c>
      <c r="G564" s="14" t="s">
        <v>582</v>
      </c>
      <c r="H564" s="14" t="s">
        <v>19</v>
      </c>
      <c r="I564" s="13" t="s">
        <v>583</v>
      </c>
      <c r="J564" s="14" t="s">
        <v>21</v>
      </c>
      <c r="K564" s="14" t="s">
        <v>27</v>
      </c>
      <c r="L564" s="22">
        <v>1493729.39</v>
      </c>
      <c r="M564" s="42">
        <v>1493729.39</v>
      </c>
      <c r="N564" s="19">
        <v>1493729.39</v>
      </c>
      <c r="O564" s="43">
        <v>1493729.39</v>
      </c>
    </row>
    <row r="565" spans="1:15" hidden="1" x14ac:dyDescent="0.25">
      <c r="A565" s="13" t="s">
        <v>2241</v>
      </c>
      <c r="B565" s="13" t="s">
        <v>2242</v>
      </c>
      <c r="C565" s="13" t="s">
        <v>2243</v>
      </c>
      <c r="D565" s="13" t="s">
        <v>342</v>
      </c>
      <c r="E565" s="49" t="s">
        <v>342</v>
      </c>
      <c r="F565" s="50" t="s">
        <v>2313</v>
      </c>
      <c r="G565" s="14" t="s">
        <v>582</v>
      </c>
      <c r="H565" s="14" t="s">
        <v>19</v>
      </c>
      <c r="I565" s="13" t="s">
        <v>583</v>
      </c>
      <c r="J565" s="14" t="s">
        <v>21</v>
      </c>
      <c r="K565" s="14" t="s">
        <v>27</v>
      </c>
      <c r="L565" s="22">
        <v>250000</v>
      </c>
      <c r="M565" s="42">
        <v>250000</v>
      </c>
      <c r="N565" s="19">
        <v>250397.4</v>
      </c>
      <c r="O565" s="43">
        <v>250397.4</v>
      </c>
    </row>
    <row r="566" spans="1:15" hidden="1" x14ac:dyDescent="0.25">
      <c r="A566" s="13" t="s">
        <v>2244</v>
      </c>
      <c r="B566" s="13" t="s">
        <v>2245</v>
      </c>
      <c r="C566" s="13" t="s">
        <v>2246</v>
      </c>
      <c r="D566" s="13" t="s">
        <v>342</v>
      </c>
      <c r="E566" s="49" t="s">
        <v>342</v>
      </c>
      <c r="F566" s="50" t="s">
        <v>2313</v>
      </c>
      <c r="G566" s="14" t="s">
        <v>582</v>
      </c>
      <c r="H566" s="14" t="s">
        <v>19</v>
      </c>
      <c r="I566" s="13" t="s">
        <v>583</v>
      </c>
      <c r="J566" s="14" t="s">
        <v>21</v>
      </c>
      <c r="K566" s="14" t="s">
        <v>27</v>
      </c>
      <c r="L566" s="22">
        <v>298432.19</v>
      </c>
      <c r="M566" s="42">
        <v>298432.19</v>
      </c>
      <c r="N566" s="19">
        <v>298432.19</v>
      </c>
      <c r="O566" s="43">
        <v>298432.19</v>
      </c>
    </row>
    <row r="567" spans="1:15" hidden="1" x14ac:dyDescent="0.25">
      <c r="A567" s="13" t="s">
        <v>2247</v>
      </c>
      <c r="B567" s="13" t="s">
        <v>2248</v>
      </c>
      <c r="C567" s="13" t="s">
        <v>2249</v>
      </c>
      <c r="D567" s="13" t="s">
        <v>342</v>
      </c>
      <c r="E567" s="49" t="s">
        <v>342</v>
      </c>
      <c r="F567" s="50" t="s">
        <v>2313</v>
      </c>
      <c r="G567" s="14" t="s">
        <v>582</v>
      </c>
      <c r="H567" s="14" t="s">
        <v>19</v>
      </c>
      <c r="I567" s="13" t="s">
        <v>583</v>
      </c>
      <c r="J567" s="14" t="s">
        <v>21</v>
      </c>
      <c r="K567" s="14" t="s">
        <v>27</v>
      </c>
      <c r="L567" s="22">
        <v>499967</v>
      </c>
      <c r="M567" s="42">
        <v>499967</v>
      </c>
      <c r="N567" s="19">
        <v>499967</v>
      </c>
      <c r="O567" s="43">
        <v>499967</v>
      </c>
    </row>
    <row r="568" spans="1:15" hidden="1" x14ac:dyDescent="0.25">
      <c r="A568" s="13" t="s">
        <v>2250</v>
      </c>
      <c r="B568" s="13" t="s">
        <v>2251</v>
      </c>
      <c r="C568" s="13" t="s">
        <v>2252</v>
      </c>
      <c r="D568" s="13" t="s">
        <v>342</v>
      </c>
      <c r="E568" s="49" t="s">
        <v>342</v>
      </c>
      <c r="F568" s="50" t="s">
        <v>2313</v>
      </c>
      <c r="G568" s="14" t="s">
        <v>582</v>
      </c>
      <c r="H568" s="14" t="s">
        <v>19</v>
      </c>
      <c r="I568" s="13" t="s">
        <v>583</v>
      </c>
      <c r="J568" s="14" t="s">
        <v>21</v>
      </c>
      <c r="K568" s="14" t="s">
        <v>27</v>
      </c>
      <c r="L568" s="22">
        <v>399502.47</v>
      </c>
      <c r="M568" s="42">
        <v>399502.47</v>
      </c>
      <c r="N568" s="19">
        <v>399502.47</v>
      </c>
      <c r="O568" s="42">
        <v>399502.47</v>
      </c>
    </row>
    <row r="569" spans="1:15" hidden="1" x14ac:dyDescent="0.25">
      <c r="A569" s="13" t="s">
        <v>2253</v>
      </c>
      <c r="B569" s="13" t="s">
        <v>2254</v>
      </c>
      <c r="C569" s="13" t="s">
        <v>2255</v>
      </c>
      <c r="D569" s="13" t="s">
        <v>342</v>
      </c>
      <c r="E569" s="49" t="s">
        <v>342</v>
      </c>
      <c r="F569" s="50" t="s">
        <v>2313</v>
      </c>
      <c r="G569" s="14" t="s">
        <v>582</v>
      </c>
      <c r="H569" s="14" t="s">
        <v>19</v>
      </c>
      <c r="I569" s="13" t="s">
        <v>583</v>
      </c>
      <c r="J569" s="14" t="s">
        <v>21</v>
      </c>
      <c r="K569" s="14" t="s">
        <v>27</v>
      </c>
      <c r="L569" s="22">
        <v>199985.57</v>
      </c>
      <c r="M569" s="42">
        <v>199985.57</v>
      </c>
      <c r="N569" s="19">
        <v>199985.57</v>
      </c>
      <c r="O569" s="43">
        <v>199985.57</v>
      </c>
    </row>
    <row r="570" spans="1:15" hidden="1" x14ac:dyDescent="0.25">
      <c r="A570" s="13" t="s">
        <v>2256</v>
      </c>
      <c r="B570" s="13" t="s">
        <v>2257</v>
      </c>
      <c r="C570" s="13" t="s">
        <v>2258</v>
      </c>
      <c r="D570" s="13" t="s">
        <v>342</v>
      </c>
      <c r="E570" s="49" t="s">
        <v>342</v>
      </c>
      <c r="F570" s="50" t="s">
        <v>2313</v>
      </c>
      <c r="G570" s="14" t="s">
        <v>582</v>
      </c>
      <c r="H570" s="14" t="s">
        <v>19</v>
      </c>
      <c r="I570" s="13" t="s">
        <v>583</v>
      </c>
      <c r="J570" s="14" t="s">
        <v>21</v>
      </c>
      <c r="K570" s="14" t="s">
        <v>27</v>
      </c>
      <c r="L570" s="22">
        <v>349937.39</v>
      </c>
      <c r="M570" s="42">
        <v>349937.39</v>
      </c>
      <c r="N570" s="19">
        <v>349937.39</v>
      </c>
      <c r="O570" s="42">
        <v>349937.39</v>
      </c>
    </row>
    <row r="571" spans="1:15" hidden="1" x14ac:dyDescent="0.25">
      <c r="A571" s="13" t="s">
        <v>2259</v>
      </c>
      <c r="B571" s="13" t="s">
        <v>2260</v>
      </c>
      <c r="C571" s="13" t="s">
        <v>2261</v>
      </c>
      <c r="D571" s="13" t="s">
        <v>342</v>
      </c>
      <c r="E571" s="49" t="s">
        <v>342</v>
      </c>
      <c r="F571" s="50" t="s">
        <v>2313</v>
      </c>
      <c r="G571" s="14" t="s">
        <v>582</v>
      </c>
      <c r="H571" s="14" t="s">
        <v>19</v>
      </c>
      <c r="I571" s="13" t="s">
        <v>583</v>
      </c>
      <c r="J571" s="14" t="s">
        <v>21</v>
      </c>
      <c r="K571" s="14" t="s">
        <v>27</v>
      </c>
      <c r="L571" s="22">
        <v>256620</v>
      </c>
      <c r="M571" s="42">
        <v>256620</v>
      </c>
      <c r="N571" s="19">
        <v>256620</v>
      </c>
      <c r="O571" s="43">
        <v>256620</v>
      </c>
    </row>
    <row r="572" spans="1:15" hidden="1" x14ac:dyDescent="0.25">
      <c r="A572" s="13" t="s">
        <v>2262</v>
      </c>
      <c r="B572" s="13" t="s">
        <v>2263</v>
      </c>
      <c r="C572" s="13" t="s">
        <v>2264</v>
      </c>
      <c r="D572" s="13" t="s">
        <v>342</v>
      </c>
      <c r="E572" s="49" t="s">
        <v>342</v>
      </c>
      <c r="F572" s="50" t="s">
        <v>2313</v>
      </c>
      <c r="G572" s="14" t="s">
        <v>582</v>
      </c>
      <c r="H572" s="14" t="s">
        <v>19</v>
      </c>
      <c r="I572" s="13" t="s">
        <v>583</v>
      </c>
      <c r="J572" s="14" t="s">
        <v>21</v>
      </c>
      <c r="K572" s="14" t="s">
        <v>27</v>
      </c>
      <c r="L572" s="22">
        <v>443379.98</v>
      </c>
      <c r="M572" s="42">
        <v>443379.98</v>
      </c>
      <c r="N572" s="19">
        <v>443379.98</v>
      </c>
      <c r="O572" s="43">
        <v>443379.98</v>
      </c>
    </row>
    <row r="573" spans="1:15" hidden="1" x14ac:dyDescent="0.25">
      <c r="A573" s="13" t="s">
        <v>2265</v>
      </c>
      <c r="B573" s="13" t="s">
        <v>2266</v>
      </c>
      <c r="C573" s="13" t="s">
        <v>2267</v>
      </c>
      <c r="D573" s="13" t="s">
        <v>342</v>
      </c>
      <c r="E573" s="49" t="s">
        <v>342</v>
      </c>
      <c r="F573" s="50" t="s">
        <v>2313</v>
      </c>
      <c r="G573" s="14" t="s">
        <v>582</v>
      </c>
      <c r="H573" s="14" t="s">
        <v>19</v>
      </c>
      <c r="I573" s="13" t="s">
        <v>583</v>
      </c>
      <c r="J573" s="14" t="s">
        <v>21</v>
      </c>
      <c r="K573" s="14" t="s">
        <v>27</v>
      </c>
      <c r="L573" s="22">
        <v>834691.32</v>
      </c>
      <c r="M573" s="42">
        <v>834691.32</v>
      </c>
      <c r="N573" s="19">
        <v>858508.85</v>
      </c>
      <c r="O573" s="43">
        <v>858508.85</v>
      </c>
    </row>
    <row r="574" spans="1:15" hidden="1" x14ac:dyDescent="0.25">
      <c r="A574" s="13" t="s">
        <v>2268</v>
      </c>
      <c r="B574" s="13" t="s">
        <v>2269</v>
      </c>
      <c r="C574" s="13" t="s">
        <v>2270</v>
      </c>
      <c r="D574" s="13" t="s">
        <v>342</v>
      </c>
      <c r="E574" s="49" t="s">
        <v>342</v>
      </c>
      <c r="F574" s="50" t="s">
        <v>2313</v>
      </c>
      <c r="G574" s="14" t="s">
        <v>582</v>
      </c>
      <c r="H574" s="14" t="s">
        <v>19</v>
      </c>
      <c r="I574" s="13" t="s">
        <v>583</v>
      </c>
      <c r="J574" s="14" t="s">
        <v>21</v>
      </c>
      <c r="K574" s="14" t="s">
        <v>27</v>
      </c>
      <c r="L574" s="22">
        <v>700000</v>
      </c>
      <c r="M574" s="42">
        <v>700000</v>
      </c>
      <c r="N574" s="19">
        <v>701623.26</v>
      </c>
      <c r="O574" s="43">
        <v>701623.26</v>
      </c>
    </row>
    <row r="575" spans="1:15" hidden="1" x14ac:dyDescent="0.25">
      <c r="A575" s="13" t="s">
        <v>2271</v>
      </c>
      <c r="B575" s="13" t="s">
        <v>2272</v>
      </c>
      <c r="C575" s="13" t="s">
        <v>2205</v>
      </c>
      <c r="D575" s="13" t="s">
        <v>342</v>
      </c>
      <c r="E575" s="49" t="s">
        <v>342</v>
      </c>
      <c r="F575" s="50" t="s">
        <v>2313</v>
      </c>
      <c r="G575" s="14" t="s">
        <v>582</v>
      </c>
      <c r="H575" s="14" t="s">
        <v>19</v>
      </c>
      <c r="I575" s="13" t="s">
        <v>583</v>
      </c>
      <c r="J575" s="14" t="s">
        <v>21</v>
      </c>
      <c r="K575" s="14" t="s">
        <v>27</v>
      </c>
      <c r="L575" s="22">
        <v>85000</v>
      </c>
      <c r="M575" s="42">
        <v>85000</v>
      </c>
      <c r="N575" s="19">
        <v>85000</v>
      </c>
      <c r="O575" s="43">
        <v>85000</v>
      </c>
    </row>
    <row r="576" spans="1:15" hidden="1" x14ac:dyDescent="0.25">
      <c r="A576" s="7" t="s">
        <v>2273</v>
      </c>
      <c r="B576" s="7" t="s">
        <v>2274</v>
      </c>
      <c r="C576" s="7" t="s">
        <v>2275</v>
      </c>
      <c r="D576" s="7" t="s">
        <v>342</v>
      </c>
      <c r="E576" s="49" t="str">
        <f t="shared" ref="E576:E583" si="0">E575</f>
        <v>07 - TRASPORTI E MOBILITA'</v>
      </c>
      <c r="F576" s="50" t="s">
        <v>2313</v>
      </c>
      <c r="G576" s="8" t="s">
        <v>582</v>
      </c>
      <c r="H576" s="8" t="s">
        <v>19</v>
      </c>
      <c r="I576" s="7" t="s">
        <v>583</v>
      </c>
      <c r="J576" s="8" t="s">
        <v>21</v>
      </c>
      <c r="K576" s="8" t="s">
        <v>27</v>
      </c>
      <c r="L576" s="28"/>
      <c r="M576" s="42"/>
      <c r="N576" s="18">
        <v>33123998.879999999</v>
      </c>
      <c r="O576" s="43"/>
    </row>
    <row r="577" spans="1:15" hidden="1" x14ac:dyDescent="0.25">
      <c r="A577" s="7" t="s">
        <v>2276</v>
      </c>
      <c r="B577" s="7" t="s">
        <v>2277</v>
      </c>
      <c r="C577" s="7" t="s">
        <v>2278</v>
      </c>
      <c r="D577" s="7" t="s">
        <v>342</v>
      </c>
      <c r="E577" s="49" t="str">
        <f t="shared" si="0"/>
        <v>07 - TRASPORTI E MOBILITA'</v>
      </c>
      <c r="F577" s="50" t="s">
        <v>2313</v>
      </c>
      <c r="G577" s="8" t="s">
        <v>582</v>
      </c>
      <c r="H577" s="8" t="s">
        <v>19</v>
      </c>
      <c r="I577" s="7" t="s">
        <v>583</v>
      </c>
      <c r="J577" s="8" t="s">
        <v>21</v>
      </c>
      <c r="K577" s="8" t="s">
        <v>27</v>
      </c>
      <c r="L577" s="28"/>
      <c r="M577" s="42"/>
      <c r="N577" s="18">
        <v>32000000</v>
      </c>
      <c r="O577" s="43"/>
    </row>
    <row r="578" spans="1:15" hidden="1" x14ac:dyDescent="0.25">
      <c r="A578" s="7" t="s">
        <v>2279</v>
      </c>
      <c r="B578" s="7" t="s">
        <v>2280</v>
      </c>
      <c r="C578" s="7" t="s">
        <v>2281</v>
      </c>
      <c r="D578" s="7" t="s">
        <v>342</v>
      </c>
      <c r="E578" s="49" t="str">
        <f t="shared" si="0"/>
        <v>07 - TRASPORTI E MOBILITA'</v>
      </c>
      <c r="F578" s="50" t="s">
        <v>2313</v>
      </c>
      <c r="G578" s="8" t="s">
        <v>582</v>
      </c>
      <c r="H578" s="8" t="s">
        <v>19</v>
      </c>
      <c r="I578" s="7" t="s">
        <v>583</v>
      </c>
      <c r="J578" s="8" t="s">
        <v>21</v>
      </c>
      <c r="K578" s="8" t="s">
        <v>27</v>
      </c>
      <c r="L578" s="28"/>
      <c r="M578" s="41"/>
      <c r="N578" s="18">
        <v>61000000</v>
      </c>
      <c r="O578" s="41"/>
    </row>
    <row r="579" spans="1:15" hidden="1" x14ac:dyDescent="0.25">
      <c r="A579" s="7" t="s">
        <v>2282</v>
      </c>
      <c r="B579" s="7" t="s">
        <v>2283</v>
      </c>
      <c r="C579" s="7" t="s">
        <v>2284</v>
      </c>
      <c r="D579" s="7" t="s">
        <v>342</v>
      </c>
      <c r="E579" s="49" t="str">
        <f t="shared" si="0"/>
        <v>07 - TRASPORTI E MOBILITA'</v>
      </c>
      <c r="F579" s="50" t="s">
        <v>2313</v>
      </c>
      <c r="G579" s="8" t="s">
        <v>582</v>
      </c>
      <c r="H579" s="8" t="s">
        <v>19</v>
      </c>
      <c r="I579" s="7" t="s">
        <v>583</v>
      </c>
      <c r="J579" s="8" t="s">
        <v>21</v>
      </c>
      <c r="K579" s="8" t="s">
        <v>22</v>
      </c>
      <c r="L579" s="28"/>
      <c r="M579" s="42"/>
      <c r="N579" s="18">
        <v>110000000</v>
      </c>
      <c r="O579" s="43"/>
    </row>
    <row r="580" spans="1:15" hidden="1" x14ac:dyDescent="0.25">
      <c r="A580" s="7" t="s">
        <v>2285</v>
      </c>
      <c r="B580" s="7" t="s">
        <v>2286</v>
      </c>
      <c r="C580" s="7" t="s">
        <v>2287</v>
      </c>
      <c r="D580" s="7" t="s">
        <v>342</v>
      </c>
      <c r="E580" s="49" t="str">
        <f t="shared" si="0"/>
        <v>07 - TRASPORTI E MOBILITA'</v>
      </c>
      <c r="F580" s="50" t="s">
        <v>2313</v>
      </c>
      <c r="G580" s="8" t="s">
        <v>582</v>
      </c>
      <c r="H580" s="8" t="s">
        <v>19</v>
      </c>
      <c r="I580" s="7" t="s">
        <v>583</v>
      </c>
      <c r="J580" s="8" t="s">
        <v>21</v>
      </c>
      <c r="K580" s="8" t="s">
        <v>27</v>
      </c>
      <c r="L580" s="28"/>
      <c r="M580" s="42"/>
      <c r="N580" s="18">
        <v>78000000</v>
      </c>
      <c r="O580" s="43"/>
    </row>
    <row r="581" spans="1:15" hidden="1" x14ac:dyDescent="0.25">
      <c r="A581" s="7" t="s">
        <v>2288</v>
      </c>
      <c r="B581" s="7" t="s">
        <v>2289</v>
      </c>
      <c r="C581" s="7" t="s">
        <v>2290</v>
      </c>
      <c r="D581" s="7" t="s">
        <v>342</v>
      </c>
      <c r="E581" s="49" t="str">
        <f t="shared" si="0"/>
        <v>07 - TRASPORTI E MOBILITA'</v>
      </c>
      <c r="F581" s="50" t="s">
        <v>2313</v>
      </c>
      <c r="G581" s="8" t="s">
        <v>582</v>
      </c>
      <c r="H581" s="8" t="s">
        <v>19</v>
      </c>
      <c r="I581" s="7" t="s">
        <v>583</v>
      </c>
      <c r="J581" s="8" t="s">
        <v>21</v>
      </c>
      <c r="K581" s="8" t="s">
        <v>27</v>
      </c>
      <c r="L581" s="28"/>
      <c r="M581" s="42"/>
      <c r="N581" s="18">
        <v>12100476.710000001</v>
      </c>
      <c r="O581" s="43"/>
    </row>
    <row r="582" spans="1:15" hidden="1" x14ac:dyDescent="0.25">
      <c r="A582" s="7" t="s">
        <v>2291</v>
      </c>
      <c r="B582" s="7" t="s">
        <v>2292</v>
      </c>
      <c r="C582" s="7" t="s">
        <v>2293</v>
      </c>
      <c r="D582" s="7" t="s">
        <v>342</v>
      </c>
      <c r="E582" s="49" t="str">
        <f t="shared" si="0"/>
        <v>07 - TRASPORTI E MOBILITA'</v>
      </c>
      <c r="F582" s="50" t="s">
        <v>2313</v>
      </c>
      <c r="G582" s="8" t="s">
        <v>582</v>
      </c>
      <c r="H582" s="8" t="s">
        <v>19</v>
      </c>
      <c r="I582" s="7" t="s">
        <v>583</v>
      </c>
      <c r="J582" s="8" t="s">
        <v>21</v>
      </c>
      <c r="K582" s="8" t="s">
        <v>27</v>
      </c>
      <c r="L582" s="28"/>
      <c r="M582" s="42"/>
      <c r="N582" s="18">
        <v>34086155.340000004</v>
      </c>
      <c r="O582" s="43"/>
    </row>
    <row r="583" spans="1:15" hidden="1" x14ac:dyDescent="0.25">
      <c r="A583" s="13" t="s">
        <v>2294</v>
      </c>
      <c r="B583" s="13" t="s">
        <v>2295</v>
      </c>
      <c r="C583" s="13" t="s">
        <v>2296</v>
      </c>
      <c r="D583" s="13" t="s">
        <v>342</v>
      </c>
      <c r="E583" s="49" t="str">
        <f t="shared" si="0"/>
        <v>07 - TRASPORTI E MOBILITA'</v>
      </c>
      <c r="F583" s="50" t="s">
        <v>2313</v>
      </c>
      <c r="G583" s="14" t="s">
        <v>582</v>
      </c>
      <c r="H583" s="14" t="s">
        <v>19</v>
      </c>
      <c r="I583" s="13" t="s">
        <v>583</v>
      </c>
      <c r="J583" s="14" t="s">
        <v>21</v>
      </c>
      <c r="K583" s="14" t="s">
        <v>27</v>
      </c>
      <c r="L583" s="22">
        <v>1800000</v>
      </c>
      <c r="M583" s="42">
        <v>1800000</v>
      </c>
      <c r="N583" s="19">
        <v>1800000</v>
      </c>
      <c r="O583" s="42">
        <v>1800000</v>
      </c>
    </row>
    <row r="584" spans="1:15" hidden="1" x14ac:dyDescent="0.25">
      <c r="A584" s="7" t="s">
        <v>2297</v>
      </c>
      <c r="B584" s="7" t="s">
        <v>2298</v>
      </c>
      <c r="C584" s="7" t="s">
        <v>2299</v>
      </c>
      <c r="D584" s="7" t="s">
        <v>17</v>
      </c>
      <c r="E584" s="49"/>
      <c r="F584" s="49"/>
      <c r="G584" s="8" t="s">
        <v>582</v>
      </c>
      <c r="H584" s="8" t="s">
        <v>19</v>
      </c>
      <c r="I584" s="7" t="s">
        <v>583</v>
      </c>
      <c r="J584" s="8" t="s">
        <v>21</v>
      </c>
      <c r="K584" s="8" t="s">
        <v>27</v>
      </c>
      <c r="L584" s="28"/>
      <c r="M584" s="42"/>
      <c r="N584" s="18">
        <v>411702.52</v>
      </c>
      <c r="O584" s="43"/>
    </row>
    <row r="585" spans="1:15" hidden="1" x14ac:dyDescent="0.25">
      <c r="A585" s="9" t="s">
        <v>14</v>
      </c>
      <c r="B585" s="9" t="s">
        <v>15</v>
      </c>
      <c r="C585" s="9" t="s">
        <v>16</v>
      </c>
      <c r="D585" s="9" t="s">
        <v>17</v>
      </c>
      <c r="E585" s="9"/>
      <c r="F585" s="9"/>
      <c r="G585" s="10" t="s">
        <v>18</v>
      </c>
      <c r="H585" s="10" t="s">
        <v>19</v>
      </c>
      <c r="I585" s="9" t="s">
        <v>20</v>
      </c>
      <c r="J585" s="10" t="s">
        <v>21</v>
      </c>
      <c r="K585" s="10" t="s">
        <v>22</v>
      </c>
      <c r="L585" s="24">
        <v>4000000</v>
      </c>
      <c r="M585" s="24"/>
      <c r="N585" s="26">
        <v>4000000</v>
      </c>
      <c r="O585" s="27"/>
    </row>
    <row r="586" spans="1:15" hidden="1" x14ac:dyDescent="0.25">
      <c r="A586" s="16" t="s">
        <v>23</v>
      </c>
      <c r="B586" s="16" t="s">
        <v>24</v>
      </c>
      <c r="C586" s="16" t="s">
        <v>25</v>
      </c>
      <c r="D586" s="16" t="s">
        <v>26</v>
      </c>
      <c r="E586" s="48" t="s">
        <v>26</v>
      </c>
      <c r="F586" s="55" t="s">
        <v>2302</v>
      </c>
      <c r="G586" s="17" t="s">
        <v>18</v>
      </c>
      <c r="H586" s="17" t="s">
        <v>19</v>
      </c>
      <c r="I586" s="16" t="s">
        <v>20</v>
      </c>
      <c r="J586" s="17" t="s">
        <v>21</v>
      </c>
      <c r="K586" s="17" t="s">
        <v>27</v>
      </c>
      <c r="L586" s="25">
        <v>304192.7</v>
      </c>
      <c r="M586" s="36">
        <v>395640.27</v>
      </c>
      <c r="N586" s="23">
        <v>395640.27</v>
      </c>
      <c r="O586" s="35">
        <v>395640.27</v>
      </c>
    </row>
    <row r="587" spans="1:15" hidden="1" x14ac:dyDescent="0.25">
      <c r="A587" s="16" t="s">
        <v>28</v>
      </c>
      <c r="B587" s="16" t="s">
        <v>29</v>
      </c>
      <c r="C587" s="16" t="s">
        <v>30</v>
      </c>
      <c r="D587" s="16" t="s">
        <v>26</v>
      </c>
      <c r="E587" s="48" t="s">
        <v>26</v>
      </c>
      <c r="F587" s="55" t="s">
        <v>2302</v>
      </c>
      <c r="G587" s="17" t="s">
        <v>18</v>
      </c>
      <c r="H587" s="17" t="s">
        <v>19</v>
      </c>
      <c r="I587" s="16" t="s">
        <v>20</v>
      </c>
      <c r="J587" s="17" t="s">
        <v>21</v>
      </c>
      <c r="K587" s="17" t="s">
        <v>27</v>
      </c>
      <c r="L587" s="25">
        <v>40000</v>
      </c>
      <c r="M587" s="36">
        <v>40000</v>
      </c>
      <c r="N587" s="23">
        <v>40000</v>
      </c>
      <c r="O587" s="35">
        <v>40000</v>
      </c>
    </row>
    <row r="588" spans="1:15" hidden="1" x14ac:dyDescent="0.25">
      <c r="A588" s="16" t="s">
        <v>31</v>
      </c>
      <c r="B588" s="16" t="s">
        <v>32</v>
      </c>
      <c r="C588" s="16" t="s">
        <v>33</v>
      </c>
      <c r="D588" s="16" t="s">
        <v>26</v>
      </c>
      <c r="E588" s="48" t="s">
        <v>26</v>
      </c>
      <c r="F588" s="55" t="s">
        <v>2302</v>
      </c>
      <c r="G588" s="17" t="s">
        <v>18</v>
      </c>
      <c r="H588" s="17" t="s">
        <v>19</v>
      </c>
      <c r="I588" s="16" t="s">
        <v>20</v>
      </c>
      <c r="J588" s="17" t="s">
        <v>21</v>
      </c>
      <c r="K588" s="17" t="s">
        <v>27</v>
      </c>
      <c r="L588" s="25">
        <v>63575.65</v>
      </c>
      <c r="M588" s="36">
        <v>63575.65</v>
      </c>
      <c r="N588" s="23">
        <v>63575.65</v>
      </c>
      <c r="O588" s="35">
        <v>63575.65</v>
      </c>
    </row>
    <row r="589" spans="1:15" hidden="1" x14ac:dyDescent="0.25">
      <c r="A589" s="16" t="s">
        <v>34</v>
      </c>
      <c r="B589" s="16" t="s">
        <v>35</v>
      </c>
      <c r="C589" s="16" t="s">
        <v>2318</v>
      </c>
      <c r="D589" s="16" t="s">
        <v>40</v>
      </c>
      <c r="E589" s="48" t="s">
        <v>40</v>
      </c>
      <c r="F589" s="54" t="s">
        <v>2303</v>
      </c>
      <c r="G589" s="17" t="s">
        <v>18</v>
      </c>
      <c r="H589" s="17" t="s">
        <v>19</v>
      </c>
      <c r="I589" s="16" t="s">
        <v>20</v>
      </c>
      <c r="J589" s="17" t="s">
        <v>21</v>
      </c>
      <c r="K589" s="17" t="s">
        <v>27</v>
      </c>
      <c r="L589" s="25">
        <v>2218671</v>
      </c>
      <c r="M589" s="36">
        <v>1902531.09</v>
      </c>
      <c r="N589" s="23">
        <v>2717901.6</v>
      </c>
      <c r="O589" s="35">
        <v>2717901.56</v>
      </c>
    </row>
    <row r="590" spans="1:15" hidden="1" x14ac:dyDescent="0.25">
      <c r="A590" s="16" t="s">
        <v>37</v>
      </c>
      <c r="B590" s="16" t="s">
        <v>38</v>
      </c>
      <c r="C590" s="16" t="s">
        <v>39</v>
      </c>
      <c r="D590" s="16" t="s">
        <v>40</v>
      </c>
      <c r="E590" s="48" t="s">
        <v>40</v>
      </c>
      <c r="F590" s="54" t="s">
        <v>2303</v>
      </c>
      <c r="G590" s="17" t="s">
        <v>18</v>
      </c>
      <c r="H590" s="17" t="s">
        <v>19</v>
      </c>
      <c r="I590" s="16" t="s">
        <v>20</v>
      </c>
      <c r="J590" s="17" t="s">
        <v>21</v>
      </c>
      <c r="K590" s="17" t="s">
        <v>27</v>
      </c>
      <c r="L590" s="25">
        <v>997570.2</v>
      </c>
      <c r="M590" s="36">
        <v>1000000</v>
      </c>
      <c r="N590" s="23">
        <v>1596112.3</v>
      </c>
      <c r="O590" s="35">
        <v>1596112.31</v>
      </c>
    </row>
    <row r="591" spans="1:15" hidden="1" x14ac:dyDescent="0.25">
      <c r="A591" s="16" t="s">
        <v>41</v>
      </c>
      <c r="B591" s="16" t="s">
        <v>42</v>
      </c>
      <c r="C591" s="16" t="s">
        <v>43</v>
      </c>
      <c r="D591" s="16" t="str">
        <f>$D$10</f>
        <v>06 - CULTURA</v>
      </c>
      <c r="E591" s="48" t="s">
        <v>40</v>
      </c>
      <c r="F591" s="54" t="s">
        <v>2303</v>
      </c>
      <c r="G591" s="17" t="s">
        <v>18</v>
      </c>
      <c r="H591" s="17" t="s">
        <v>19</v>
      </c>
      <c r="I591" s="16" t="s">
        <v>20</v>
      </c>
      <c r="J591" s="17" t="s">
        <v>21</v>
      </c>
      <c r="K591" s="17" t="s">
        <v>27</v>
      </c>
      <c r="L591" s="25">
        <v>428494.5</v>
      </c>
      <c r="M591" s="36">
        <v>428494.54</v>
      </c>
      <c r="N591" s="23">
        <v>1713978.2</v>
      </c>
      <c r="O591" s="35">
        <v>2995193.84</v>
      </c>
    </row>
    <row r="592" spans="1:15" hidden="1" x14ac:dyDescent="0.25">
      <c r="A592" s="16" t="s">
        <v>44</v>
      </c>
      <c r="B592" s="16" t="s">
        <v>45</v>
      </c>
      <c r="C592" s="16" t="s">
        <v>46</v>
      </c>
      <c r="D592" s="16" t="s">
        <v>342</v>
      </c>
      <c r="E592" s="48" t="s">
        <v>342</v>
      </c>
      <c r="F592" s="54" t="s">
        <v>2304</v>
      </c>
      <c r="G592" s="17" t="s">
        <v>18</v>
      </c>
      <c r="H592" s="17" t="s">
        <v>19</v>
      </c>
      <c r="I592" s="16" t="s">
        <v>20</v>
      </c>
      <c r="J592" s="17" t="s">
        <v>21</v>
      </c>
      <c r="K592" s="17" t="s">
        <v>27</v>
      </c>
      <c r="L592" s="25">
        <v>635000</v>
      </c>
      <c r="M592" s="36">
        <v>635000</v>
      </c>
      <c r="N592" s="23">
        <v>1435306.3</v>
      </c>
      <c r="O592" s="35">
        <v>1435306.3</v>
      </c>
    </row>
    <row r="593" spans="1:15" hidden="1" x14ac:dyDescent="0.25">
      <c r="A593" s="16" t="s">
        <v>47</v>
      </c>
      <c r="B593" s="16" t="s">
        <v>48</v>
      </c>
      <c r="C593" s="16" t="s">
        <v>49</v>
      </c>
      <c r="D593" s="16" t="s">
        <v>36</v>
      </c>
      <c r="E593" s="48" t="s">
        <v>36</v>
      </c>
      <c r="F593" s="48" t="s">
        <v>2305</v>
      </c>
      <c r="G593" s="17" t="s">
        <v>18</v>
      </c>
      <c r="H593" s="17" t="s">
        <v>19</v>
      </c>
      <c r="I593" s="16" t="s">
        <v>20</v>
      </c>
      <c r="J593" s="17" t="s">
        <v>21</v>
      </c>
      <c r="K593" s="17" t="s">
        <v>27</v>
      </c>
      <c r="L593" s="25">
        <v>2739359.8</v>
      </c>
      <c r="M593" s="37">
        <v>2739359.71</v>
      </c>
      <c r="N593" s="23">
        <v>3652479.8</v>
      </c>
      <c r="O593" s="35">
        <v>3652479.75</v>
      </c>
    </row>
    <row r="594" spans="1:15" hidden="1" x14ac:dyDescent="0.25">
      <c r="A594" s="16" t="s">
        <v>50</v>
      </c>
      <c r="B594" s="16" t="s">
        <v>51</v>
      </c>
      <c r="C594" s="16" t="s">
        <v>52</v>
      </c>
      <c r="D594" s="16" t="s">
        <v>40</v>
      </c>
      <c r="E594" s="48" t="s">
        <v>40</v>
      </c>
      <c r="F594" s="54" t="s">
        <v>2303</v>
      </c>
      <c r="G594" s="17" t="s">
        <v>18</v>
      </c>
      <c r="H594" s="17" t="s">
        <v>19</v>
      </c>
      <c r="I594" s="16" t="s">
        <v>20</v>
      </c>
      <c r="J594" s="17" t="s">
        <v>21</v>
      </c>
      <c r="K594" s="17" t="s">
        <v>27</v>
      </c>
      <c r="L594" s="25">
        <v>498993.5</v>
      </c>
      <c r="M594" s="36">
        <v>446996.73</v>
      </c>
      <c r="N594" s="23">
        <v>1090600.1000000001</v>
      </c>
      <c r="O594" s="35">
        <v>1090600.1399999999</v>
      </c>
    </row>
    <row r="595" spans="1:15" hidden="1" x14ac:dyDescent="0.25">
      <c r="A595" s="16" t="s">
        <v>53</v>
      </c>
      <c r="B595" s="16" t="s">
        <v>54</v>
      </c>
      <c r="C595" s="16" t="s">
        <v>55</v>
      </c>
      <c r="D595" s="16" t="str">
        <f>$D$15</f>
        <v>06 - CULTURA</v>
      </c>
      <c r="E595" s="48" t="s">
        <v>40</v>
      </c>
      <c r="F595" s="54" t="s">
        <v>2303</v>
      </c>
      <c r="G595" s="17" t="s">
        <v>18</v>
      </c>
      <c r="H595" s="17" t="s">
        <v>19</v>
      </c>
      <c r="I595" s="16" t="s">
        <v>20</v>
      </c>
      <c r="J595" s="17" t="s">
        <v>21</v>
      </c>
      <c r="K595" s="17" t="s">
        <v>27</v>
      </c>
      <c r="L595" s="25">
        <v>248592.5</v>
      </c>
      <c r="M595" s="36">
        <v>248592.5</v>
      </c>
      <c r="N595" s="23">
        <v>416070.3</v>
      </c>
      <c r="O595" s="35">
        <v>416070.27</v>
      </c>
    </row>
    <row r="596" spans="1:15" hidden="1" x14ac:dyDescent="0.25">
      <c r="A596" s="16" t="s">
        <v>56</v>
      </c>
      <c r="B596" s="16" t="s">
        <v>57</v>
      </c>
      <c r="C596" s="16" t="s">
        <v>58</v>
      </c>
      <c r="D596" s="16" t="str">
        <f>$D$15</f>
        <v>06 - CULTURA</v>
      </c>
      <c r="E596" s="48" t="s">
        <v>40</v>
      </c>
      <c r="F596" s="54" t="s">
        <v>2303</v>
      </c>
      <c r="G596" s="17" t="s">
        <v>18</v>
      </c>
      <c r="H596" s="17" t="s">
        <v>19</v>
      </c>
      <c r="I596" s="16" t="s">
        <v>20</v>
      </c>
      <c r="J596" s="17" t="s">
        <v>21</v>
      </c>
      <c r="K596" s="17" t="s">
        <v>27</v>
      </c>
      <c r="L596" s="25">
        <v>280545.7</v>
      </c>
      <c r="M596" s="36">
        <v>280545.7</v>
      </c>
      <c r="N596" s="23">
        <v>280545.7</v>
      </c>
      <c r="O596" s="35">
        <v>280545.71999999997</v>
      </c>
    </row>
    <row r="597" spans="1:15" hidden="1" x14ac:dyDescent="0.25">
      <c r="A597" s="16" t="s">
        <v>59</v>
      </c>
      <c r="B597" s="16" t="s">
        <v>60</v>
      </c>
      <c r="C597" s="16" t="s">
        <v>61</v>
      </c>
      <c r="D597" s="16" t="str">
        <f>$D$15</f>
        <v>06 - CULTURA</v>
      </c>
      <c r="E597" s="48" t="s">
        <v>40</v>
      </c>
      <c r="F597" s="54" t="s">
        <v>2303</v>
      </c>
      <c r="G597" s="17" t="s">
        <v>18</v>
      </c>
      <c r="H597" s="17" t="s">
        <v>19</v>
      </c>
      <c r="I597" s="16" t="s">
        <v>20</v>
      </c>
      <c r="J597" s="17" t="s">
        <v>21</v>
      </c>
      <c r="K597" s="17" t="s">
        <v>27</v>
      </c>
      <c r="L597" s="25">
        <v>261918.1</v>
      </c>
      <c r="M597" s="36">
        <v>261918.1</v>
      </c>
      <c r="N597" s="23">
        <v>436530.2</v>
      </c>
      <c r="O597" s="35">
        <v>436530.24</v>
      </c>
    </row>
    <row r="598" spans="1:15" hidden="1" x14ac:dyDescent="0.25">
      <c r="A598" s="16" t="s">
        <v>62</v>
      </c>
      <c r="B598" s="16" t="s">
        <v>63</v>
      </c>
      <c r="C598" s="16" t="s">
        <v>64</v>
      </c>
      <c r="D598" s="16" t="s">
        <v>40</v>
      </c>
      <c r="E598" s="48" t="s">
        <v>40</v>
      </c>
      <c r="F598" s="54" t="s">
        <v>2303</v>
      </c>
      <c r="G598" s="17" t="s">
        <v>18</v>
      </c>
      <c r="H598" s="17" t="s">
        <v>19</v>
      </c>
      <c r="I598" s="16" t="s">
        <v>20</v>
      </c>
      <c r="J598" s="17" t="s">
        <v>21</v>
      </c>
      <c r="K598" s="17" t="s">
        <v>27</v>
      </c>
      <c r="L598" s="25">
        <v>197162</v>
      </c>
      <c r="M598" s="36">
        <v>197162</v>
      </c>
      <c r="N598" s="23">
        <v>328603.3</v>
      </c>
      <c r="O598" s="35">
        <v>328603.26</v>
      </c>
    </row>
    <row r="599" spans="1:15" hidden="1" x14ac:dyDescent="0.25">
      <c r="A599" s="16" t="s">
        <v>65</v>
      </c>
      <c r="B599" s="16" t="s">
        <v>66</v>
      </c>
      <c r="C599" s="16" t="s">
        <v>67</v>
      </c>
      <c r="D599" s="16" t="s">
        <v>40</v>
      </c>
      <c r="E599" s="48" t="s">
        <v>40</v>
      </c>
      <c r="F599" s="54" t="s">
        <v>2303</v>
      </c>
      <c r="G599" s="17" t="s">
        <v>18</v>
      </c>
      <c r="H599" s="17" t="s">
        <v>19</v>
      </c>
      <c r="I599" s="16" t="s">
        <v>20</v>
      </c>
      <c r="J599" s="17" t="s">
        <v>21</v>
      </c>
      <c r="K599" s="17" t="s">
        <v>27</v>
      </c>
      <c r="L599" s="25">
        <v>420796.6</v>
      </c>
      <c r="M599" s="36">
        <v>420796.6</v>
      </c>
      <c r="N599" s="23">
        <v>701327.7</v>
      </c>
      <c r="O599" s="35">
        <v>701327.72</v>
      </c>
    </row>
    <row r="600" spans="1:15" hidden="1" x14ac:dyDescent="0.25">
      <c r="A600" s="16" t="s">
        <v>68</v>
      </c>
      <c r="B600" s="16" t="s">
        <v>69</v>
      </c>
      <c r="C600" s="16" t="s">
        <v>70</v>
      </c>
      <c r="D600" s="16" t="s">
        <v>36</v>
      </c>
      <c r="E600" s="48" t="s">
        <v>36</v>
      </c>
      <c r="F600" s="48" t="s">
        <v>2305</v>
      </c>
      <c r="G600" s="17" t="s">
        <v>18</v>
      </c>
      <c r="H600" s="17" t="s">
        <v>19</v>
      </c>
      <c r="I600" s="16" t="s">
        <v>20</v>
      </c>
      <c r="J600" s="17" t="s">
        <v>21</v>
      </c>
      <c r="K600" s="17" t="s">
        <v>27</v>
      </c>
      <c r="L600" s="25">
        <v>299995</v>
      </c>
      <c r="M600" s="36">
        <v>300000</v>
      </c>
      <c r="N600" s="23">
        <v>901993.4</v>
      </c>
      <c r="O600" s="35">
        <v>901993.37</v>
      </c>
    </row>
    <row r="601" spans="1:15" hidden="1" x14ac:dyDescent="0.25">
      <c r="A601" s="9" t="s">
        <v>71</v>
      </c>
      <c r="B601" s="9" t="s">
        <v>72</v>
      </c>
      <c r="C601" s="9" t="s">
        <v>73</v>
      </c>
      <c r="D601" s="9" t="s">
        <v>40</v>
      </c>
      <c r="E601" s="9"/>
      <c r="F601" s="9"/>
      <c r="G601" s="10" t="s">
        <v>18</v>
      </c>
      <c r="H601" s="10" t="s">
        <v>19</v>
      </c>
      <c r="I601" s="9" t="s">
        <v>20</v>
      </c>
      <c r="J601" s="10" t="s">
        <v>21</v>
      </c>
      <c r="K601" s="10" t="s">
        <v>27</v>
      </c>
      <c r="L601" s="24">
        <v>3408873.2</v>
      </c>
      <c r="M601" s="24"/>
      <c r="N601" s="26">
        <v>4869818.9000000004</v>
      </c>
      <c r="O601" s="27"/>
    </row>
    <row r="602" spans="1:15" s="46" customFormat="1" hidden="1" x14ac:dyDescent="0.25">
      <c r="A602" s="9" t="s">
        <v>74</v>
      </c>
      <c r="B602" s="9" t="s">
        <v>75</v>
      </c>
      <c r="C602" s="9" t="s">
        <v>76</v>
      </c>
      <c r="D602" s="9" t="s">
        <v>40</v>
      </c>
      <c r="E602" s="9"/>
      <c r="F602" s="9"/>
      <c r="G602" s="10" t="s">
        <v>18</v>
      </c>
      <c r="H602" s="10" t="s">
        <v>19</v>
      </c>
      <c r="I602" s="9" t="s">
        <v>20</v>
      </c>
      <c r="J602" s="10" t="s">
        <v>21</v>
      </c>
      <c r="K602" s="10" t="s">
        <v>27</v>
      </c>
      <c r="L602" s="24">
        <v>69138</v>
      </c>
      <c r="M602" s="24"/>
      <c r="N602" s="26">
        <v>98768.6</v>
      </c>
      <c r="O602" s="64"/>
    </row>
    <row r="603" spans="1:15" s="46" customFormat="1" hidden="1" x14ac:dyDescent="0.25">
      <c r="A603" s="13" t="s">
        <v>339</v>
      </c>
      <c r="B603" s="13" t="s">
        <v>340</v>
      </c>
      <c r="C603" s="13" t="s">
        <v>341</v>
      </c>
      <c r="D603" s="13" t="s">
        <v>342</v>
      </c>
      <c r="E603" s="49" t="s">
        <v>342</v>
      </c>
      <c r="F603" s="50" t="s">
        <v>2306</v>
      </c>
      <c r="G603" s="14" t="s">
        <v>18</v>
      </c>
      <c r="H603" s="14" t="s">
        <v>19</v>
      </c>
      <c r="I603" s="13" t="s">
        <v>20</v>
      </c>
      <c r="J603" s="14" t="s">
        <v>21</v>
      </c>
      <c r="K603" s="14" t="s">
        <v>27</v>
      </c>
      <c r="L603" s="21">
        <v>55961915</v>
      </c>
      <c r="M603" s="36">
        <v>56000000</v>
      </c>
      <c r="N603" s="61">
        <v>77880868.400000006</v>
      </c>
      <c r="O603" s="47">
        <v>77880868.379999995</v>
      </c>
    </row>
    <row r="604" spans="1:15" hidden="1" x14ac:dyDescent="0.25">
      <c r="A604" s="9" t="s">
        <v>346</v>
      </c>
      <c r="B604" s="9" t="s">
        <v>347</v>
      </c>
      <c r="C604" s="9" t="s">
        <v>348</v>
      </c>
      <c r="D604" s="9" t="s">
        <v>342</v>
      </c>
      <c r="E604" s="9"/>
      <c r="F604" s="9"/>
      <c r="G604" s="10" t="s">
        <v>18</v>
      </c>
      <c r="H604" s="10" t="s">
        <v>19</v>
      </c>
      <c r="I604" s="9" t="s">
        <v>20</v>
      </c>
      <c r="J604" s="10" t="s">
        <v>21</v>
      </c>
      <c r="K604" s="10" t="s">
        <v>22</v>
      </c>
      <c r="L604" s="24">
        <v>333167.2</v>
      </c>
      <c r="M604" s="24"/>
      <c r="N604" s="26">
        <v>475953.2</v>
      </c>
      <c r="O604" s="27"/>
    </row>
    <row r="605" spans="1:15" hidden="1" x14ac:dyDescent="0.25">
      <c r="A605" s="9" t="s">
        <v>349</v>
      </c>
      <c r="B605" s="9" t="s">
        <v>350</v>
      </c>
      <c r="C605" s="9" t="s">
        <v>351</v>
      </c>
      <c r="D605" s="9" t="s">
        <v>17</v>
      </c>
      <c r="E605" s="9"/>
      <c r="F605" s="9"/>
      <c r="G605" s="10" t="s">
        <v>18</v>
      </c>
      <c r="H605" s="10" t="s">
        <v>19</v>
      </c>
      <c r="I605" s="9" t="s">
        <v>20</v>
      </c>
      <c r="J605" s="10" t="s">
        <v>21</v>
      </c>
      <c r="K605" s="10" t="s">
        <v>27</v>
      </c>
      <c r="L605" s="24">
        <v>948864</v>
      </c>
      <c r="M605" s="24"/>
      <c r="N605" s="26">
        <v>1581440.1</v>
      </c>
      <c r="O605" s="27"/>
    </row>
    <row r="606" spans="1:15" hidden="1" x14ac:dyDescent="0.25">
      <c r="A606" s="9" t="s">
        <v>352</v>
      </c>
      <c r="B606" s="9" t="s">
        <v>353</v>
      </c>
      <c r="C606" s="9" t="s">
        <v>354</v>
      </c>
      <c r="D606" s="9" t="s">
        <v>342</v>
      </c>
      <c r="E606" s="9"/>
      <c r="F606" s="9"/>
      <c r="G606" s="10" t="s">
        <v>18</v>
      </c>
      <c r="H606" s="10" t="s">
        <v>19</v>
      </c>
      <c r="I606" s="9" t="s">
        <v>20</v>
      </c>
      <c r="J606" s="10" t="s">
        <v>21</v>
      </c>
      <c r="K606" s="10" t="s">
        <v>27</v>
      </c>
      <c r="L606" s="24">
        <v>3097647</v>
      </c>
      <c r="M606" s="24"/>
      <c r="N606" s="26">
        <v>5393756.5999999996</v>
      </c>
      <c r="O606" s="27"/>
    </row>
    <row r="607" spans="1:15" hidden="1" x14ac:dyDescent="0.25">
      <c r="A607" s="9" t="s">
        <v>355</v>
      </c>
      <c r="B607" s="9" t="s">
        <v>356</v>
      </c>
      <c r="C607" s="9" t="s">
        <v>357</v>
      </c>
      <c r="D607" s="9" t="s">
        <v>342</v>
      </c>
      <c r="E607" s="9"/>
      <c r="F607" s="9"/>
      <c r="G607" s="10" t="s">
        <v>18</v>
      </c>
      <c r="H607" s="10" t="s">
        <v>19</v>
      </c>
      <c r="I607" s="9" t="s">
        <v>20</v>
      </c>
      <c r="J607" s="10" t="s">
        <v>21</v>
      </c>
      <c r="K607" s="10" t="s">
        <v>27</v>
      </c>
      <c r="L607" s="24">
        <v>500000</v>
      </c>
      <c r="M607" s="24"/>
      <c r="N607" s="26">
        <v>500000</v>
      </c>
      <c r="O607" s="27"/>
    </row>
    <row r="608" spans="1:15" hidden="1" x14ac:dyDescent="0.25">
      <c r="A608" s="13" t="s">
        <v>358</v>
      </c>
      <c r="B608" s="13" t="s">
        <v>359</v>
      </c>
      <c r="C608" s="13" t="s">
        <v>360</v>
      </c>
      <c r="D608" s="13" t="s">
        <v>40</v>
      </c>
      <c r="E608" s="49" t="s">
        <v>40</v>
      </c>
      <c r="F608" s="53" t="s">
        <v>2303</v>
      </c>
      <c r="G608" s="14" t="s">
        <v>18</v>
      </c>
      <c r="H608" s="14" t="s">
        <v>19</v>
      </c>
      <c r="I608" s="13" t="s">
        <v>20</v>
      </c>
      <c r="J608" s="14" t="s">
        <v>21</v>
      </c>
      <c r="K608" s="14" t="s">
        <v>27</v>
      </c>
      <c r="L608" s="21">
        <v>697447.4</v>
      </c>
      <c r="M608" s="40">
        <v>697447.4</v>
      </c>
      <c r="N608" s="61">
        <v>1971582.97</v>
      </c>
      <c r="O608" s="65">
        <v>1971582.97</v>
      </c>
    </row>
    <row r="609" spans="1:15" hidden="1" x14ac:dyDescent="0.25">
      <c r="A609" s="13" t="s">
        <v>361</v>
      </c>
      <c r="B609" s="13" t="s">
        <v>362</v>
      </c>
      <c r="C609" s="13" t="s">
        <v>363</v>
      </c>
      <c r="D609" s="13">
        <f>$E$30</f>
        <v>0</v>
      </c>
      <c r="E609" s="49" t="s">
        <v>40</v>
      </c>
      <c r="F609" s="53" t="s">
        <v>2303</v>
      </c>
      <c r="G609" s="14" t="s">
        <v>18</v>
      </c>
      <c r="H609" s="14" t="s">
        <v>19</v>
      </c>
      <c r="I609" s="13" t="s">
        <v>20</v>
      </c>
      <c r="J609" s="14" t="s">
        <v>21</v>
      </c>
      <c r="K609" s="14" t="s">
        <v>22</v>
      </c>
      <c r="L609" s="21">
        <v>604000</v>
      </c>
      <c r="M609" s="40">
        <v>604000</v>
      </c>
      <c r="N609" s="19">
        <v>604000</v>
      </c>
      <c r="O609" s="43">
        <v>604000</v>
      </c>
    </row>
    <row r="610" spans="1:15" hidden="1" x14ac:dyDescent="0.25">
      <c r="A610" s="12" t="s">
        <v>364</v>
      </c>
      <c r="B610" s="9" t="s">
        <v>365</v>
      </c>
      <c r="C610" s="9" t="s">
        <v>366</v>
      </c>
      <c r="D610" s="9" t="s">
        <v>342</v>
      </c>
      <c r="E610" s="9"/>
      <c r="F610" s="11"/>
      <c r="G610" s="10" t="s">
        <v>18</v>
      </c>
      <c r="H610" s="10" t="s">
        <v>19</v>
      </c>
      <c r="I610" s="9" t="s">
        <v>20</v>
      </c>
      <c r="J610" s="10" t="s">
        <v>21</v>
      </c>
      <c r="K610" s="10" t="s">
        <v>22</v>
      </c>
      <c r="L610" s="24">
        <v>37000000</v>
      </c>
      <c r="M610" s="24"/>
      <c r="N610" s="24">
        <v>41500000</v>
      </c>
      <c r="O610" s="27"/>
    </row>
    <row r="611" spans="1:15" hidden="1" x14ac:dyDescent="0.25">
      <c r="A611" s="13" t="s">
        <v>367</v>
      </c>
      <c r="B611" s="13" t="s">
        <v>368</v>
      </c>
      <c r="C611" s="13" t="s">
        <v>369</v>
      </c>
      <c r="D611" s="13" t="s">
        <v>342</v>
      </c>
      <c r="E611" s="49" t="s">
        <v>342</v>
      </c>
      <c r="F611" s="50" t="s">
        <v>2306</v>
      </c>
      <c r="G611" s="14" t="s">
        <v>18</v>
      </c>
      <c r="H611" s="14" t="s">
        <v>19</v>
      </c>
      <c r="I611" s="13" t="s">
        <v>20</v>
      </c>
      <c r="J611" s="14" t="s">
        <v>21</v>
      </c>
      <c r="K611" s="14" t="s">
        <v>27</v>
      </c>
      <c r="L611" s="21">
        <v>8500000</v>
      </c>
      <c r="M611" s="42">
        <v>8496328.8100000005</v>
      </c>
      <c r="N611" s="22">
        <v>8500000</v>
      </c>
      <c r="O611" s="43">
        <v>8496328.8100000005</v>
      </c>
    </row>
    <row r="612" spans="1:15" hidden="1" x14ac:dyDescent="0.25">
      <c r="A612" s="13" t="s">
        <v>370</v>
      </c>
      <c r="B612" s="13" t="s">
        <v>371</v>
      </c>
      <c r="C612" s="13" t="s">
        <v>372</v>
      </c>
      <c r="D612" s="13" t="s">
        <v>342</v>
      </c>
      <c r="E612" s="49" t="s">
        <v>342</v>
      </c>
      <c r="F612" s="50" t="s">
        <v>2307</v>
      </c>
      <c r="G612" s="14" t="s">
        <v>18</v>
      </c>
      <c r="H612" s="14" t="s">
        <v>19</v>
      </c>
      <c r="I612" s="13" t="s">
        <v>20</v>
      </c>
      <c r="J612" s="14" t="s">
        <v>21</v>
      </c>
      <c r="K612" s="14" t="s">
        <v>22</v>
      </c>
      <c r="L612" s="21">
        <v>1500000</v>
      </c>
      <c r="M612" s="42">
        <v>1500000</v>
      </c>
      <c r="N612" s="19">
        <v>4000000</v>
      </c>
      <c r="O612" s="43">
        <v>6800000</v>
      </c>
    </row>
    <row r="613" spans="1:15" hidden="1" x14ac:dyDescent="0.25">
      <c r="A613" s="13" t="s">
        <v>373</v>
      </c>
      <c r="B613" s="13" t="s">
        <v>374</v>
      </c>
      <c r="C613" s="13" t="s">
        <v>375</v>
      </c>
      <c r="D613" s="13" t="s">
        <v>17</v>
      </c>
      <c r="E613" s="48" t="s">
        <v>17</v>
      </c>
      <c r="F613" s="51" t="s">
        <v>2321</v>
      </c>
      <c r="G613" s="14" t="s">
        <v>18</v>
      </c>
      <c r="H613" s="14" t="s">
        <v>19</v>
      </c>
      <c r="I613" s="13" t="s">
        <v>376</v>
      </c>
      <c r="J613" s="14" t="s">
        <v>21</v>
      </c>
      <c r="K613" s="14" t="s">
        <v>27</v>
      </c>
      <c r="L613" s="21">
        <v>483068.8</v>
      </c>
      <c r="M613" s="42">
        <v>483068.77</v>
      </c>
      <c r="N613" s="19">
        <v>497774.7</v>
      </c>
      <c r="O613" s="43">
        <v>497774.68</v>
      </c>
    </row>
    <row r="614" spans="1:15" hidden="1" x14ac:dyDescent="0.25">
      <c r="A614" s="13" t="s">
        <v>377</v>
      </c>
      <c r="B614" s="13" t="s">
        <v>378</v>
      </c>
      <c r="C614" s="13" t="s">
        <v>379</v>
      </c>
      <c r="D614" s="13" t="s">
        <v>17</v>
      </c>
      <c r="E614" s="48" t="s">
        <v>17</v>
      </c>
      <c r="F614" s="51" t="s">
        <v>2321</v>
      </c>
      <c r="G614" s="14" t="s">
        <v>18</v>
      </c>
      <c r="H614" s="14" t="s">
        <v>19</v>
      </c>
      <c r="I614" s="13" t="s">
        <v>376</v>
      </c>
      <c r="J614" s="14" t="s">
        <v>21</v>
      </c>
      <c r="K614" s="14" t="s">
        <v>27</v>
      </c>
      <c r="L614" s="21">
        <v>369671.2</v>
      </c>
      <c r="M614" s="42">
        <v>317662.53000000003</v>
      </c>
      <c r="N614" s="19">
        <v>409919.4</v>
      </c>
      <c r="O614" s="43">
        <v>317662.53000000003</v>
      </c>
    </row>
    <row r="615" spans="1:15" hidden="1" x14ac:dyDescent="0.25">
      <c r="A615" s="16" t="s">
        <v>2323</v>
      </c>
      <c r="B615" s="16" t="s">
        <v>2322</v>
      </c>
      <c r="C615" s="16" t="s">
        <v>2325</v>
      </c>
      <c r="D615" s="16" t="s">
        <v>17</v>
      </c>
      <c r="E615" s="48" t="s">
        <v>17</v>
      </c>
      <c r="F615" s="51" t="s">
        <v>2321</v>
      </c>
      <c r="G615" s="31" t="str">
        <f>G614</f>
        <v>2007-2013</v>
      </c>
      <c r="H615" s="31" t="str">
        <f>H614</f>
        <v>ORD</v>
      </c>
      <c r="I615" s="30" t="str">
        <f>I614</f>
        <v>RICOSTRUZIONI PER SISMA 2012 EMILIA ROMAGNA</v>
      </c>
      <c r="J615" s="31" t="str">
        <f>J614</f>
        <v>Centro-Nord</v>
      </c>
      <c r="K615" s="31" t="s">
        <v>2324</v>
      </c>
      <c r="L615" s="25">
        <v>103674.81</v>
      </c>
      <c r="M615" s="42">
        <v>299402.90000000002</v>
      </c>
      <c r="N615" s="19">
        <v>419424.81</v>
      </c>
      <c r="O615" s="43">
        <v>615152.9</v>
      </c>
    </row>
    <row r="616" spans="1:15" hidden="1" x14ac:dyDescent="0.25">
      <c r="A616" s="13" t="s">
        <v>380</v>
      </c>
      <c r="B616" s="13" t="s">
        <v>381</v>
      </c>
      <c r="C616" s="13" t="s">
        <v>382</v>
      </c>
      <c r="D616" s="13" t="s">
        <v>17</v>
      </c>
      <c r="E616" s="48" t="s">
        <v>17</v>
      </c>
      <c r="F616" s="51" t="s">
        <v>2321</v>
      </c>
      <c r="G616" s="14" t="s">
        <v>18</v>
      </c>
      <c r="H616" s="14" t="s">
        <v>19</v>
      </c>
      <c r="I616" s="13" t="s">
        <v>376</v>
      </c>
      <c r="J616" s="14" t="s">
        <v>21</v>
      </c>
      <c r="K616" s="14" t="s">
        <v>27</v>
      </c>
      <c r="L616" s="21">
        <v>807745.9</v>
      </c>
      <c r="M616" s="42">
        <v>807745.89</v>
      </c>
      <c r="N616" s="19">
        <v>1707017.9</v>
      </c>
      <c r="O616" s="43">
        <v>1707017.89</v>
      </c>
    </row>
    <row r="617" spans="1:15" hidden="1" x14ac:dyDescent="0.25">
      <c r="A617" s="13" t="s">
        <v>383</v>
      </c>
      <c r="B617" s="13" t="s">
        <v>384</v>
      </c>
      <c r="C617" s="13" t="s">
        <v>385</v>
      </c>
      <c r="D617" s="13" t="s">
        <v>17</v>
      </c>
      <c r="E617" s="48" t="s">
        <v>17</v>
      </c>
      <c r="F617" s="51" t="s">
        <v>2321</v>
      </c>
      <c r="G617" s="14" t="s">
        <v>18</v>
      </c>
      <c r="H617" s="14" t="s">
        <v>19</v>
      </c>
      <c r="I617" s="13" t="s">
        <v>376</v>
      </c>
      <c r="J617" s="14" t="s">
        <v>21</v>
      </c>
      <c r="K617" s="14" t="s">
        <v>27</v>
      </c>
      <c r="L617" s="21">
        <v>292237.59999999998</v>
      </c>
      <c r="M617" s="42">
        <v>263907.86</v>
      </c>
      <c r="N617" s="19">
        <v>292237.59999999998</v>
      </c>
      <c r="O617" s="43">
        <v>263907.86</v>
      </c>
    </row>
    <row r="618" spans="1:15" hidden="1" x14ac:dyDescent="0.25">
      <c r="A618" s="13" t="s">
        <v>386</v>
      </c>
      <c r="B618" s="13" t="s">
        <v>387</v>
      </c>
      <c r="C618" s="13" t="s">
        <v>388</v>
      </c>
      <c r="D618" s="13" t="s">
        <v>17</v>
      </c>
      <c r="E618" s="48" t="s">
        <v>17</v>
      </c>
      <c r="F618" s="51" t="s">
        <v>2321</v>
      </c>
      <c r="G618" s="14" t="s">
        <v>18</v>
      </c>
      <c r="H618" s="14" t="s">
        <v>19</v>
      </c>
      <c r="I618" s="13" t="s">
        <v>376</v>
      </c>
      <c r="J618" s="14" t="s">
        <v>21</v>
      </c>
      <c r="K618" s="14" t="s">
        <v>27</v>
      </c>
      <c r="L618" s="21">
        <v>3188805.7</v>
      </c>
      <c r="M618" s="42">
        <v>3188805.7</v>
      </c>
      <c r="N618" s="19">
        <v>5299851.5</v>
      </c>
      <c r="O618" s="43">
        <v>5299851.5199999996</v>
      </c>
    </row>
    <row r="619" spans="1:15" hidden="1" x14ac:dyDescent="0.25">
      <c r="A619" s="13" t="s">
        <v>389</v>
      </c>
      <c r="B619" s="13" t="s">
        <v>384</v>
      </c>
      <c r="C619" s="13" t="s">
        <v>390</v>
      </c>
      <c r="D619" s="13" t="s">
        <v>17</v>
      </c>
      <c r="E619" s="48" t="s">
        <v>17</v>
      </c>
      <c r="F619" s="51" t="s">
        <v>2321</v>
      </c>
      <c r="G619" s="14" t="s">
        <v>18</v>
      </c>
      <c r="H619" s="14" t="s">
        <v>19</v>
      </c>
      <c r="I619" s="13" t="s">
        <v>376</v>
      </c>
      <c r="J619" s="14" t="s">
        <v>21</v>
      </c>
      <c r="K619" s="14" t="s">
        <v>27</v>
      </c>
      <c r="L619" s="21">
        <v>197744.5</v>
      </c>
      <c r="M619" s="42">
        <v>197744.48</v>
      </c>
      <c r="N619" s="19">
        <v>197744.5</v>
      </c>
      <c r="O619" s="43">
        <v>197744.48</v>
      </c>
    </row>
    <row r="620" spans="1:15" hidden="1" x14ac:dyDescent="0.25">
      <c r="A620" s="13" t="s">
        <v>391</v>
      </c>
      <c r="B620" s="13" t="s">
        <v>392</v>
      </c>
      <c r="C620" s="13" t="s">
        <v>393</v>
      </c>
      <c r="D620" s="13" t="s">
        <v>17</v>
      </c>
      <c r="E620" s="48" t="s">
        <v>17</v>
      </c>
      <c r="F620" s="51" t="s">
        <v>2321</v>
      </c>
      <c r="G620" s="14" t="s">
        <v>18</v>
      </c>
      <c r="H620" s="14" t="s">
        <v>19</v>
      </c>
      <c r="I620" s="13" t="s">
        <v>376</v>
      </c>
      <c r="J620" s="14" t="s">
        <v>21</v>
      </c>
      <c r="K620" s="14" t="s">
        <v>27</v>
      </c>
      <c r="L620" s="21">
        <v>92408.9</v>
      </c>
      <c r="M620" s="42">
        <v>92408.9</v>
      </c>
      <c r="N620" s="19">
        <v>92408.9</v>
      </c>
      <c r="O620" s="43">
        <v>92408.9</v>
      </c>
    </row>
    <row r="621" spans="1:15" hidden="1" x14ac:dyDescent="0.25">
      <c r="A621" s="13" t="s">
        <v>394</v>
      </c>
      <c r="B621" s="13" t="s">
        <v>395</v>
      </c>
      <c r="C621" s="13" t="s">
        <v>396</v>
      </c>
      <c r="D621" s="13" t="s">
        <v>17</v>
      </c>
      <c r="E621" s="48" t="s">
        <v>17</v>
      </c>
      <c r="F621" s="51" t="s">
        <v>2321</v>
      </c>
      <c r="G621" s="14" t="s">
        <v>18</v>
      </c>
      <c r="H621" s="14" t="s">
        <v>19</v>
      </c>
      <c r="I621" s="13" t="s">
        <v>376</v>
      </c>
      <c r="J621" s="14" t="s">
        <v>21</v>
      </c>
      <c r="K621" s="14" t="s">
        <v>2324</v>
      </c>
      <c r="L621" s="21">
        <v>4019851.2</v>
      </c>
      <c r="M621" s="42">
        <v>4019851.21</v>
      </c>
      <c r="N621" s="19">
        <v>6700000</v>
      </c>
      <c r="O621" s="43">
        <v>6700000</v>
      </c>
    </row>
    <row r="622" spans="1:15" hidden="1" x14ac:dyDescent="0.25">
      <c r="A622" s="13" t="s">
        <v>397</v>
      </c>
      <c r="B622" s="13" t="s">
        <v>398</v>
      </c>
      <c r="C622" s="13" t="s">
        <v>399</v>
      </c>
      <c r="D622" s="13" t="s">
        <v>17</v>
      </c>
      <c r="E622" s="48" t="s">
        <v>17</v>
      </c>
      <c r="F622" s="51" t="s">
        <v>2321</v>
      </c>
      <c r="G622" s="14" t="s">
        <v>18</v>
      </c>
      <c r="H622" s="14" t="s">
        <v>19</v>
      </c>
      <c r="I622" s="13" t="s">
        <v>376</v>
      </c>
      <c r="J622" s="14" t="s">
        <v>21</v>
      </c>
      <c r="K622" s="14" t="s">
        <v>27</v>
      </c>
      <c r="L622" s="21">
        <v>280176.7</v>
      </c>
      <c r="M622" s="42">
        <v>276300.33</v>
      </c>
      <c r="N622" s="19">
        <v>360892.9</v>
      </c>
      <c r="O622" s="43">
        <v>922685.32</v>
      </c>
    </row>
    <row r="623" spans="1:15" hidden="1" x14ac:dyDescent="0.25">
      <c r="A623" s="15" t="s">
        <v>400</v>
      </c>
      <c r="B623" s="15" t="s">
        <v>401</v>
      </c>
      <c r="C623" s="15" t="s">
        <v>402</v>
      </c>
      <c r="D623" s="15" t="s">
        <v>17</v>
      </c>
      <c r="E623" s="48" t="s">
        <v>17</v>
      </c>
      <c r="F623" s="51" t="s">
        <v>2321</v>
      </c>
      <c r="G623" s="32" t="s">
        <v>18</v>
      </c>
      <c r="H623" s="32" t="s">
        <v>19</v>
      </c>
      <c r="I623" s="15" t="s">
        <v>376</v>
      </c>
      <c r="J623" s="32" t="s">
        <v>21</v>
      </c>
      <c r="K623" s="32" t="s">
        <v>27</v>
      </c>
      <c r="L623" s="21">
        <v>2948026.4</v>
      </c>
      <c r="M623" s="42">
        <v>2945113.33</v>
      </c>
      <c r="N623" s="19">
        <v>4326786.0999999996</v>
      </c>
      <c r="O623" s="43">
        <v>4667396.84</v>
      </c>
    </row>
    <row r="624" spans="1:15" hidden="1" x14ac:dyDescent="0.25">
      <c r="A624" s="13" t="s">
        <v>403</v>
      </c>
      <c r="B624" s="13" t="s">
        <v>404</v>
      </c>
      <c r="C624" s="13" t="s">
        <v>405</v>
      </c>
      <c r="D624" s="13" t="s">
        <v>17</v>
      </c>
      <c r="E624" s="48" t="s">
        <v>17</v>
      </c>
      <c r="F624" s="51" t="s">
        <v>2321</v>
      </c>
      <c r="G624" s="14" t="s">
        <v>18</v>
      </c>
      <c r="H624" s="14" t="s">
        <v>19</v>
      </c>
      <c r="I624" s="13" t="s">
        <v>376</v>
      </c>
      <c r="J624" s="14" t="s">
        <v>21</v>
      </c>
      <c r="K624" s="14" t="s">
        <v>27</v>
      </c>
      <c r="L624" s="22">
        <v>1973800</v>
      </c>
      <c r="M624" s="42">
        <v>1973800</v>
      </c>
      <c r="N624" s="19">
        <v>3910576.2</v>
      </c>
      <c r="O624" s="43">
        <v>3910576.22</v>
      </c>
    </row>
    <row r="625" spans="1:15" hidden="1" x14ac:dyDescent="0.25">
      <c r="A625" s="13" t="s">
        <v>406</v>
      </c>
      <c r="B625" s="13" t="s">
        <v>407</v>
      </c>
      <c r="C625" s="13" t="s">
        <v>408</v>
      </c>
      <c r="D625" s="13" t="s">
        <v>17</v>
      </c>
      <c r="E625" s="48" t="s">
        <v>17</v>
      </c>
      <c r="F625" s="51" t="s">
        <v>2321</v>
      </c>
      <c r="G625" s="14" t="s">
        <v>18</v>
      </c>
      <c r="H625" s="14" t="s">
        <v>19</v>
      </c>
      <c r="I625" s="13" t="s">
        <v>376</v>
      </c>
      <c r="J625" s="14" t="s">
        <v>21</v>
      </c>
      <c r="K625" s="14" t="s">
        <v>27</v>
      </c>
      <c r="L625" s="22">
        <v>3114052</v>
      </c>
      <c r="M625" s="42">
        <v>3114052</v>
      </c>
      <c r="N625" s="19">
        <v>3834771.9</v>
      </c>
      <c r="O625" s="43">
        <v>3834771.92</v>
      </c>
    </row>
    <row r="626" spans="1:15" hidden="1" x14ac:dyDescent="0.25">
      <c r="A626" s="13" t="s">
        <v>409</v>
      </c>
      <c r="B626" s="13" t="s">
        <v>410</v>
      </c>
      <c r="C626" s="13" t="s">
        <v>411</v>
      </c>
      <c r="D626" s="13" t="s">
        <v>17</v>
      </c>
      <c r="E626" s="48" t="s">
        <v>17</v>
      </c>
      <c r="F626" s="51" t="s">
        <v>2321</v>
      </c>
      <c r="G626" s="14" t="s">
        <v>18</v>
      </c>
      <c r="H626" s="14" t="s">
        <v>19</v>
      </c>
      <c r="I626" s="13" t="s">
        <v>376</v>
      </c>
      <c r="J626" s="14" t="s">
        <v>21</v>
      </c>
      <c r="K626" s="14" t="s">
        <v>2324</v>
      </c>
      <c r="L626" s="22">
        <v>1775425.1</v>
      </c>
      <c r="M626" s="42">
        <v>1775425.1</v>
      </c>
      <c r="N626" s="19">
        <v>3500000</v>
      </c>
      <c r="O626" s="43">
        <v>3044986.09</v>
      </c>
    </row>
    <row r="627" spans="1:15" hidden="1" x14ac:dyDescent="0.25">
      <c r="A627" s="13" t="s">
        <v>412</v>
      </c>
      <c r="B627" s="13" t="s">
        <v>413</v>
      </c>
      <c r="C627" s="13" t="s">
        <v>414</v>
      </c>
      <c r="D627" s="13" t="s">
        <v>17</v>
      </c>
      <c r="E627" s="48" t="s">
        <v>17</v>
      </c>
      <c r="F627" s="51" t="s">
        <v>2321</v>
      </c>
      <c r="G627" s="14" t="s">
        <v>18</v>
      </c>
      <c r="H627" s="14" t="s">
        <v>19</v>
      </c>
      <c r="I627" s="13" t="s">
        <v>376</v>
      </c>
      <c r="J627" s="14" t="s">
        <v>21</v>
      </c>
      <c r="K627" s="14" t="s">
        <v>2324</v>
      </c>
      <c r="L627" s="21">
        <v>1826411.9</v>
      </c>
      <c r="M627" s="42">
        <v>1826411.86</v>
      </c>
      <c r="N627" s="19">
        <v>1826411.9</v>
      </c>
      <c r="O627" s="43">
        <v>1826411.86</v>
      </c>
    </row>
    <row r="628" spans="1:15" hidden="1" x14ac:dyDescent="0.25">
      <c r="A628" s="13" t="s">
        <v>415</v>
      </c>
      <c r="B628" s="13" t="s">
        <v>416</v>
      </c>
      <c r="C628" s="13" t="s">
        <v>417</v>
      </c>
      <c r="D628" s="13" t="s">
        <v>17</v>
      </c>
      <c r="E628" s="48" t="s">
        <v>17</v>
      </c>
      <c r="F628" s="51" t="s">
        <v>2321</v>
      </c>
      <c r="G628" s="14" t="s">
        <v>18</v>
      </c>
      <c r="H628" s="14" t="s">
        <v>19</v>
      </c>
      <c r="I628" s="13" t="s">
        <v>376</v>
      </c>
      <c r="J628" s="14" t="s">
        <v>21</v>
      </c>
      <c r="K628" s="14" t="s">
        <v>2324</v>
      </c>
      <c r="L628" s="21">
        <v>3935884.1</v>
      </c>
      <c r="M628" s="42">
        <v>3935884.07</v>
      </c>
      <c r="N628" s="19">
        <v>5000000</v>
      </c>
      <c r="O628" s="43">
        <v>3160898.01</v>
      </c>
    </row>
    <row r="629" spans="1:15" hidden="1" x14ac:dyDescent="0.25">
      <c r="A629" s="13" t="s">
        <v>418</v>
      </c>
      <c r="B629" s="13" t="s">
        <v>419</v>
      </c>
      <c r="C629" s="13" t="s">
        <v>420</v>
      </c>
      <c r="D629" s="13" t="s">
        <v>17</v>
      </c>
      <c r="E629" s="48" t="s">
        <v>17</v>
      </c>
      <c r="F629" s="51" t="s">
        <v>2321</v>
      </c>
      <c r="G629" s="14" t="s">
        <v>18</v>
      </c>
      <c r="H629" s="14" t="s">
        <v>19</v>
      </c>
      <c r="I629" s="13" t="s">
        <v>376</v>
      </c>
      <c r="J629" s="14" t="s">
        <v>21</v>
      </c>
      <c r="K629" s="14" t="s">
        <v>2324</v>
      </c>
      <c r="L629" s="21">
        <v>1700000</v>
      </c>
      <c r="M629" s="42">
        <v>1700000</v>
      </c>
      <c r="N629" s="19">
        <v>1700000</v>
      </c>
      <c r="O629" s="43">
        <v>1700000</v>
      </c>
    </row>
    <row r="630" spans="1:15" hidden="1" x14ac:dyDescent="0.25">
      <c r="A630" s="13" t="s">
        <v>421</v>
      </c>
      <c r="B630" s="13" t="s">
        <v>422</v>
      </c>
      <c r="C630" s="13" t="s">
        <v>423</v>
      </c>
      <c r="D630" s="13" t="s">
        <v>17</v>
      </c>
      <c r="E630" s="48" t="s">
        <v>17</v>
      </c>
      <c r="F630" s="51" t="s">
        <v>2321</v>
      </c>
      <c r="G630" s="14" t="s">
        <v>18</v>
      </c>
      <c r="H630" s="14" t="s">
        <v>19</v>
      </c>
      <c r="I630" s="13" t="s">
        <v>376</v>
      </c>
      <c r="J630" s="14" t="s">
        <v>21</v>
      </c>
      <c r="K630" s="14" t="s">
        <v>27</v>
      </c>
      <c r="L630" s="21">
        <v>1897032.7</v>
      </c>
      <c r="M630" s="42">
        <v>1897032.67</v>
      </c>
      <c r="N630" s="19">
        <v>3275203</v>
      </c>
      <c r="O630" s="43">
        <v>3297979.63</v>
      </c>
    </row>
    <row r="631" spans="1:15" hidden="1" x14ac:dyDescent="0.25">
      <c r="A631" s="13" t="s">
        <v>424</v>
      </c>
      <c r="B631" s="13" t="s">
        <v>425</v>
      </c>
      <c r="C631" s="13" t="s">
        <v>426</v>
      </c>
      <c r="D631" s="13" t="s">
        <v>17</v>
      </c>
      <c r="E631" s="48" t="s">
        <v>17</v>
      </c>
      <c r="F631" s="51" t="s">
        <v>2321</v>
      </c>
      <c r="G631" s="14" t="s">
        <v>18</v>
      </c>
      <c r="H631" s="14" t="s">
        <v>19</v>
      </c>
      <c r="I631" s="13" t="s">
        <v>376</v>
      </c>
      <c r="J631" s="14" t="s">
        <v>21</v>
      </c>
      <c r="K631" s="34" t="str">
        <f>$K$50</f>
        <v>Completato</v>
      </c>
      <c r="L631" s="21">
        <v>927563.3</v>
      </c>
      <c r="M631" s="42">
        <v>927563.28</v>
      </c>
      <c r="N631" s="19">
        <v>927563.3</v>
      </c>
      <c r="O631" s="43">
        <v>1565740</v>
      </c>
    </row>
    <row r="632" spans="1:15" hidden="1" x14ac:dyDescent="0.25">
      <c r="A632" s="13" t="s">
        <v>427</v>
      </c>
      <c r="B632" s="13" t="s">
        <v>428</v>
      </c>
      <c r="C632" s="13" t="s">
        <v>429</v>
      </c>
      <c r="D632" s="13" t="s">
        <v>17</v>
      </c>
      <c r="E632" s="48" t="s">
        <v>17</v>
      </c>
      <c r="F632" s="51" t="s">
        <v>2321</v>
      </c>
      <c r="G632" s="14" t="s">
        <v>18</v>
      </c>
      <c r="H632" s="14" t="s">
        <v>19</v>
      </c>
      <c r="I632" s="13" t="s">
        <v>376</v>
      </c>
      <c r="J632" s="14" t="s">
        <v>21</v>
      </c>
      <c r="K632" s="34" t="str">
        <f>$K$50</f>
        <v>Completato</v>
      </c>
      <c r="L632" s="25">
        <v>1493385.8</v>
      </c>
      <c r="M632" s="42">
        <v>1493385.75</v>
      </c>
      <c r="N632" s="19">
        <v>1554583</v>
      </c>
      <c r="O632" s="43">
        <v>2345332.77</v>
      </c>
    </row>
    <row r="633" spans="1:15" hidden="1" x14ac:dyDescent="0.25">
      <c r="A633" s="13" t="s">
        <v>2328</v>
      </c>
      <c r="B633" s="13" t="s">
        <v>2327</v>
      </c>
      <c r="C633" s="13" t="s">
        <v>2326</v>
      </c>
      <c r="D633" s="13" t="str">
        <f>D629</f>
        <v>05 - AMBIENTE E RISORSE NATURALI</v>
      </c>
      <c r="E633" s="48" t="s">
        <v>17</v>
      </c>
      <c r="F633" s="51" t="s">
        <v>2321</v>
      </c>
      <c r="G633" s="14" t="str">
        <f>G632</f>
        <v>2007-2013</v>
      </c>
      <c r="H633" s="14" t="str">
        <f>H632</f>
        <v>ORD</v>
      </c>
      <c r="I633" s="13" t="str">
        <f>I632</f>
        <v>RICOSTRUZIONI PER SISMA 2012 EMILIA ROMAGNA</v>
      </c>
      <c r="J633" s="14" t="str">
        <f>J632</f>
        <v>Centro-Nord</v>
      </c>
      <c r="K633" s="34" t="str">
        <f>$K$51</f>
        <v>Completato</v>
      </c>
      <c r="L633" s="22">
        <v>76429.16</v>
      </c>
      <c r="M633" s="42">
        <v>76429.16</v>
      </c>
      <c r="N633" s="19">
        <v>76429.16</v>
      </c>
      <c r="O633" s="43">
        <v>76429.16</v>
      </c>
    </row>
    <row r="634" spans="1:15" hidden="1" x14ac:dyDescent="0.25">
      <c r="A634" s="13" t="s">
        <v>430</v>
      </c>
      <c r="B634" s="13" t="s">
        <v>431</v>
      </c>
      <c r="C634" s="15" t="s">
        <v>2329</v>
      </c>
      <c r="D634" s="13" t="s">
        <v>36</v>
      </c>
      <c r="E634" s="48" t="s">
        <v>36</v>
      </c>
      <c r="F634" s="49" t="s">
        <v>2305</v>
      </c>
      <c r="G634" s="14" t="s">
        <v>18</v>
      </c>
      <c r="H634" s="14" t="s">
        <v>19</v>
      </c>
      <c r="I634" s="13" t="s">
        <v>20</v>
      </c>
      <c r="J634" s="14" t="s">
        <v>21</v>
      </c>
      <c r="K634" s="14" t="s">
        <v>27</v>
      </c>
      <c r="L634" s="22">
        <v>61610.9</v>
      </c>
      <c r="M634" s="42">
        <v>61610.9</v>
      </c>
      <c r="N634" s="19">
        <v>70000</v>
      </c>
      <c r="O634" s="43">
        <v>70000</v>
      </c>
    </row>
    <row r="635" spans="1:15" hidden="1" x14ac:dyDescent="0.25">
      <c r="A635" s="13" t="s">
        <v>432</v>
      </c>
      <c r="B635" s="13" t="s">
        <v>433</v>
      </c>
      <c r="C635" s="13" t="s">
        <v>434</v>
      </c>
      <c r="D635" s="13" t="s">
        <v>17</v>
      </c>
      <c r="E635" s="49" t="s">
        <v>17</v>
      </c>
      <c r="F635" s="50" t="s">
        <v>2308</v>
      </c>
      <c r="G635" s="14" t="s">
        <v>18</v>
      </c>
      <c r="H635" s="14" t="s">
        <v>19</v>
      </c>
      <c r="I635" s="13" t="s">
        <v>376</v>
      </c>
      <c r="J635" s="14" t="s">
        <v>21</v>
      </c>
      <c r="K635" s="14" t="s">
        <v>27</v>
      </c>
      <c r="L635" s="21">
        <v>422718.8</v>
      </c>
      <c r="M635" s="42">
        <v>422718.83</v>
      </c>
      <c r="N635" s="19">
        <v>927563.3</v>
      </c>
      <c r="O635" s="43">
        <v>422718.83</v>
      </c>
    </row>
    <row r="636" spans="1:15" hidden="1" x14ac:dyDescent="0.25">
      <c r="A636" s="13" t="s">
        <v>435</v>
      </c>
      <c r="B636" s="13" t="s">
        <v>436</v>
      </c>
      <c r="C636" s="13" t="s">
        <v>437</v>
      </c>
      <c r="D636" s="13" t="s">
        <v>17</v>
      </c>
      <c r="E636" s="49" t="s">
        <v>17</v>
      </c>
      <c r="F636" s="50" t="s">
        <v>2308</v>
      </c>
      <c r="G636" s="14" t="s">
        <v>18</v>
      </c>
      <c r="H636" s="14" t="s">
        <v>19</v>
      </c>
      <c r="I636" s="13" t="s">
        <v>376</v>
      </c>
      <c r="J636" s="14" t="s">
        <v>21</v>
      </c>
      <c r="K636" s="14" t="s">
        <v>27</v>
      </c>
      <c r="L636" s="21">
        <v>2454650.6</v>
      </c>
      <c r="M636" s="42">
        <v>2454650.5499999998</v>
      </c>
      <c r="N636" s="19">
        <v>1554583</v>
      </c>
      <c r="O636" s="43">
        <v>2454650.6</v>
      </c>
    </row>
    <row r="637" spans="1:15" hidden="1" x14ac:dyDescent="0.25">
      <c r="A637" s="13" t="s">
        <v>438</v>
      </c>
      <c r="B637" s="13" t="s">
        <v>439</v>
      </c>
      <c r="C637" s="13" t="s">
        <v>440</v>
      </c>
      <c r="D637" s="13" t="s">
        <v>17</v>
      </c>
      <c r="E637" s="49" t="s">
        <v>17</v>
      </c>
      <c r="F637" s="50" t="s">
        <v>2308</v>
      </c>
      <c r="G637" s="14" t="s">
        <v>18</v>
      </c>
      <c r="H637" s="14" t="s">
        <v>19</v>
      </c>
      <c r="I637" s="13" t="s">
        <v>376</v>
      </c>
      <c r="J637" s="14" t="s">
        <v>21</v>
      </c>
      <c r="K637" s="14" t="s">
        <v>27</v>
      </c>
      <c r="L637" s="21">
        <v>2506020.2999999998</v>
      </c>
      <c r="M637" s="42">
        <v>2506020.27</v>
      </c>
      <c r="N637" s="19">
        <v>2506020.27</v>
      </c>
      <c r="O637" s="43">
        <v>2506020.27</v>
      </c>
    </row>
    <row r="638" spans="1:15" hidden="1" x14ac:dyDescent="0.25">
      <c r="A638" s="13" t="s">
        <v>441</v>
      </c>
      <c r="B638" s="13" t="s">
        <v>442</v>
      </c>
      <c r="C638" s="13" t="s">
        <v>443</v>
      </c>
      <c r="D638" s="13" t="s">
        <v>17</v>
      </c>
      <c r="E638" s="49" t="s">
        <v>17</v>
      </c>
      <c r="F638" s="50" t="s">
        <v>2308</v>
      </c>
      <c r="G638" s="14" t="s">
        <v>18</v>
      </c>
      <c r="H638" s="14" t="s">
        <v>19</v>
      </c>
      <c r="I638" s="13" t="s">
        <v>376</v>
      </c>
      <c r="J638" s="14" t="s">
        <v>21</v>
      </c>
      <c r="K638" s="14" t="s">
        <v>27</v>
      </c>
      <c r="L638" s="21">
        <v>183392.1</v>
      </c>
      <c r="M638" s="42">
        <v>183392.1</v>
      </c>
      <c r="N638" s="19">
        <v>189757.85</v>
      </c>
      <c r="O638" s="43">
        <v>189757.85</v>
      </c>
    </row>
    <row r="639" spans="1:15" hidden="1" x14ac:dyDescent="0.25">
      <c r="A639" s="13" t="s">
        <v>444</v>
      </c>
      <c r="B639" s="13" t="s">
        <v>445</v>
      </c>
      <c r="C639" s="13" t="s">
        <v>446</v>
      </c>
      <c r="D639" s="13" t="s">
        <v>17</v>
      </c>
      <c r="E639" s="49" t="s">
        <v>17</v>
      </c>
      <c r="F639" s="50" t="s">
        <v>2308</v>
      </c>
      <c r="G639" s="14" t="s">
        <v>18</v>
      </c>
      <c r="H639" s="14" t="s">
        <v>19</v>
      </c>
      <c r="I639" s="13" t="s">
        <v>376</v>
      </c>
      <c r="J639" s="14" t="s">
        <v>21</v>
      </c>
      <c r="K639" s="14" t="s">
        <v>27</v>
      </c>
      <c r="L639" s="21">
        <v>143505.5</v>
      </c>
      <c r="M639" s="42">
        <v>143505.51</v>
      </c>
      <c r="N639" s="19">
        <v>220626.89</v>
      </c>
      <c r="O639" s="43">
        <v>220626.89</v>
      </c>
    </row>
    <row r="640" spans="1:15" hidden="1" x14ac:dyDescent="0.25">
      <c r="A640" s="13" t="s">
        <v>447</v>
      </c>
      <c r="B640" s="13" t="s">
        <v>448</v>
      </c>
      <c r="C640" s="13" t="s">
        <v>449</v>
      </c>
      <c r="D640" s="13" t="s">
        <v>17</v>
      </c>
      <c r="E640" s="49" t="s">
        <v>17</v>
      </c>
      <c r="F640" s="50" t="s">
        <v>2308</v>
      </c>
      <c r="G640" s="14" t="s">
        <v>18</v>
      </c>
      <c r="H640" s="14" t="s">
        <v>19</v>
      </c>
      <c r="I640" s="13" t="s">
        <v>376</v>
      </c>
      <c r="J640" s="14" t="s">
        <v>21</v>
      </c>
      <c r="K640" s="14" t="s">
        <v>27</v>
      </c>
      <c r="L640" s="22">
        <v>42740</v>
      </c>
      <c r="M640" s="42">
        <v>42740</v>
      </c>
      <c r="N640" s="19">
        <v>42740</v>
      </c>
      <c r="O640" s="43">
        <v>42740</v>
      </c>
    </row>
    <row r="641" spans="1:15" hidden="1" x14ac:dyDescent="0.25">
      <c r="A641" s="13" t="s">
        <v>450</v>
      </c>
      <c r="B641" s="13" t="s">
        <v>451</v>
      </c>
      <c r="C641" s="13" t="s">
        <v>452</v>
      </c>
      <c r="D641" s="13" t="s">
        <v>17</v>
      </c>
      <c r="E641" s="49" t="s">
        <v>17</v>
      </c>
      <c r="F641" s="50" t="s">
        <v>2308</v>
      </c>
      <c r="G641" s="14" t="s">
        <v>18</v>
      </c>
      <c r="H641" s="14" t="s">
        <v>19</v>
      </c>
      <c r="I641" s="13" t="s">
        <v>376</v>
      </c>
      <c r="J641" s="14" t="s">
        <v>21</v>
      </c>
      <c r="K641" s="14" t="s">
        <v>27</v>
      </c>
      <c r="L641" s="22">
        <v>45447.5</v>
      </c>
      <c r="M641" s="42">
        <v>45447.53</v>
      </c>
      <c r="N641" s="19">
        <v>45447.5</v>
      </c>
      <c r="O641" s="43">
        <v>45447.53</v>
      </c>
    </row>
    <row r="642" spans="1:15" hidden="1" x14ac:dyDescent="0.25">
      <c r="A642" s="13" t="s">
        <v>453</v>
      </c>
      <c r="B642" s="13" t="s">
        <v>454</v>
      </c>
      <c r="C642" s="13" t="s">
        <v>455</v>
      </c>
      <c r="D642" s="13" t="s">
        <v>17</v>
      </c>
      <c r="E642" s="49" t="s">
        <v>17</v>
      </c>
      <c r="F642" s="50" t="s">
        <v>2308</v>
      </c>
      <c r="G642" s="14" t="s">
        <v>18</v>
      </c>
      <c r="H642" s="14" t="s">
        <v>19</v>
      </c>
      <c r="I642" s="13" t="s">
        <v>376</v>
      </c>
      <c r="J642" s="14" t="s">
        <v>21</v>
      </c>
      <c r="K642" s="14" t="s">
        <v>27</v>
      </c>
      <c r="L642" s="21">
        <v>1199548</v>
      </c>
      <c r="M642" s="42">
        <v>950266.03</v>
      </c>
      <c r="N642" s="19">
        <v>1199548</v>
      </c>
      <c r="O642" s="42">
        <v>950266.03</v>
      </c>
    </row>
    <row r="643" spans="1:15" hidden="1" x14ac:dyDescent="0.25">
      <c r="A643" s="13" t="s">
        <v>456</v>
      </c>
      <c r="B643" s="13" t="s">
        <v>457</v>
      </c>
      <c r="C643" s="13" t="s">
        <v>458</v>
      </c>
      <c r="D643" s="13" t="s">
        <v>17</v>
      </c>
      <c r="E643" s="49" t="s">
        <v>17</v>
      </c>
      <c r="F643" s="50" t="s">
        <v>2308</v>
      </c>
      <c r="G643" s="14" t="s">
        <v>18</v>
      </c>
      <c r="H643" s="14" t="s">
        <v>19</v>
      </c>
      <c r="I643" s="13" t="s">
        <v>376</v>
      </c>
      <c r="J643" s="14" t="s">
        <v>21</v>
      </c>
      <c r="K643" s="14" t="s">
        <v>22</v>
      </c>
      <c r="L643" s="21">
        <v>2698979</v>
      </c>
      <c r="M643" s="42">
        <v>2698979.01</v>
      </c>
      <c r="N643" s="19">
        <v>2698979</v>
      </c>
      <c r="O643" s="43">
        <v>2698979.01</v>
      </c>
    </row>
    <row r="644" spans="1:15" hidden="1" x14ac:dyDescent="0.25">
      <c r="A644" s="13" t="s">
        <v>459</v>
      </c>
      <c r="B644" s="13" t="s">
        <v>460</v>
      </c>
      <c r="C644" s="13" t="s">
        <v>461</v>
      </c>
      <c r="D644" s="13" t="s">
        <v>17</v>
      </c>
      <c r="E644" s="49" t="s">
        <v>17</v>
      </c>
      <c r="F644" s="50" t="s">
        <v>2308</v>
      </c>
      <c r="G644" s="14" t="s">
        <v>18</v>
      </c>
      <c r="H644" s="14" t="s">
        <v>19</v>
      </c>
      <c r="I644" s="13" t="s">
        <v>376</v>
      </c>
      <c r="J644" s="14" t="s">
        <v>21</v>
      </c>
      <c r="K644" s="14" t="s">
        <v>27</v>
      </c>
      <c r="L644" s="21">
        <v>756684.2</v>
      </c>
      <c r="M644" s="42">
        <v>756684.23</v>
      </c>
      <c r="N644" s="19">
        <v>756684.2</v>
      </c>
      <c r="O644" s="43">
        <v>756684.23</v>
      </c>
    </row>
    <row r="645" spans="1:15" hidden="1" x14ac:dyDescent="0.25">
      <c r="A645" s="13" t="s">
        <v>462</v>
      </c>
      <c r="B645" s="13" t="s">
        <v>463</v>
      </c>
      <c r="C645" s="13" t="s">
        <v>464</v>
      </c>
      <c r="D645" s="13" t="s">
        <v>17</v>
      </c>
      <c r="E645" s="49" t="s">
        <v>17</v>
      </c>
      <c r="F645" s="49" t="s">
        <v>2308</v>
      </c>
      <c r="G645" s="14" t="s">
        <v>18</v>
      </c>
      <c r="H645" s="14" t="s">
        <v>19</v>
      </c>
      <c r="I645" s="13" t="s">
        <v>376</v>
      </c>
      <c r="J645" s="14" t="s">
        <v>21</v>
      </c>
      <c r="K645" s="14" t="s">
        <v>27</v>
      </c>
      <c r="L645" s="22">
        <v>900000</v>
      </c>
      <c r="M645" s="58">
        <v>654949.07999999996</v>
      </c>
      <c r="N645" s="19">
        <v>654949.1</v>
      </c>
      <c r="O645" s="43">
        <v>654949.07999999996</v>
      </c>
    </row>
    <row r="646" spans="1:15" hidden="1" x14ac:dyDescent="0.25">
      <c r="A646" s="15" t="s">
        <v>465</v>
      </c>
      <c r="B646" s="15" t="s">
        <v>466</v>
      </c>
      <c r="C646" s="15" t="s">
        <v>467</v>
      </c>
      <c r="D646" s="15" t="s">
        <v>17</v>
      </c>
      <c r="E646" s="50" t="s">
        <v>17</v>
      </c>
      <c r="F646" s="50" t="s">
        <v>2308</v>
      </c>
      <c r="G646" s="32" t="s">
        <v>18</v>
      </c>
      <c r="H646" s="32" t="s">
        <v>19</v>
      </c>
      <c r="I646" s="15" t="s">
        <v>376</v>
      </c>
      <c r="J646" s="32" t="s">
        <v>21</v>
      </c>
      <c r="K646" s="32" t="s">
        <v>27</v>
      </c>
      <c r="L646" s="21">
        <v>153394.6</v>
      </c>
      <c r="M646" s="58">
        <v>153294.54999999999</v>
      </c>
      <c r="N646" s="19">
        <v>155125.20000000001</v>
      </c>
      <c r="O646" s="43">
        <v>155125.19</v>
      </c>
    </row>
    <row r="647" spans="1:15" hidden="1" x14ac:dyDescent="0.25">
      <c r="A647" s="13" t="s">
        <v>468</v>
      </c>
      <c r="B647" s="13" t="s">
        <v>469</v>
      </c>
      <c r="C647" s="13" t="s">
        <v>470</v>
      </c>
      <c r="D647" s="13" t="s">
        <v>17</v>
      </c>
      <c r="E647" s="49" t="s">
        <v>17</v>
      </c>
      <c r="F647" s="50" t="s">
        <v>2308</v>
      </c>
      <c r="G647" s="14" t="s">
        <v>18</v>
      </c>
      <c r="H647" s="14" t="s">
        <v>19</v>
      </c>
      <c r="I647" s="13" t="s">
        <v>376</v>
      </c>
      <c r="J647" s="14" t="s">
        <v>21</v>
      </c>
      <c r="K647" s="14" t="s">
        <v>27</v>
      </c>
      <c r="L647" s="21">
        <v>198292</v>
      </c>
      <c r="M647" s="42">
        <v>198292</v>
      </c>
      <c r="N647" s="19">
        <v>198292</v>
      </c>
      <c r="O647" s="43">
        <v>198292</v>
      </c>
    </row>
    <row r="648" spans="1:15" hidden="1" x14ac:dyDescent="0.25">
      <c r="A648" s="13" t="s">
        <v>471</v>
      </c>
      <c r="B648" s="13" t="s">
        <v>472</v>
      </c>
      <c r="C648" s="13" t="s">
        <v>473</v>
      </c>
      <c r="D648" s="13" t="s">
        <v>17</v>
      </c>
      <c r="E648" s="49" t="s">
        <v>17</v>
      </c>
      <c r="F648" s="50" t="s">
        <v>2308</v>
      </c>
      <c r="G648" s="14" t="s">
        <v>18</v>
      </c>
      <c r="H648" s="14" t="s">
        <v>19</v>
      </c>
      <c r="I648" s="13" t="s">
        <v>376</v>
      </c>
      <c r="J648" s="14" t="s">
        <v>21</v>
      </c>
      <c r="K648" s="14" t="s">
        <v>27</v>
      </c>
      <c r="L648" s="21">
        <v>795767.3</v>
      </c>
      <c r="M648" s="42">
        <v>795767.31</v>
      </c>
      <c r="N648" s="19">
        <v>795767.3</v>
      </c>
      <c r="O648" s="43">
        <v>795767.31</v>
      </c>
    </row>
    <row r="649" spans="1:15" hidden="1" x14ac:dyDescent="0.25">
      <c r="A649" s="13" t="s">
        <v>474</v>
      </c>
      <c r="B649" s="13" t="s">
        <v>475</v>
      </c>
      <c r="C649" s="13" t="s">
        <v>476</v>
      </c>
      <c r="D649" s="13" t="s">
        <v>17</v>
      </c>
      <c r="E649" s="49" t="s">
        <v>17</v>
      </c>
      <c r="F649" s="50" t="s">
        <v>2308</v>
      </c>
      <c r="G649" s="14" t="s">
        <v>18</v>
      </c>
      <c r="H649" s="14" t="s">
        <v>19</v>
      </c>
      <c r="I649" s="13" t="s">
        <v>376</v>
      </c>
      <c r="J649" s="14" t="s">
        <v>21</v>
      </c>
      <c r="K649" s="14" t="s">
        <v>27</v>
      </c>
      <c r="L649" s="21">
        <v>245243.7</v>
      </c>
      <c r="M649" s="57" t="s">
        <v>2330</v>
      </c>
      <c r="N649" s="19">
        <v>261777.3</v>
      </c>
      <c r="O649" s="43">
        <v>261777.29</v>
      </c>
    </row>
    <row r="650" spans="1:15" hidden="1" x14ac:dyDescent="0.25">
      <c r="A650" s="13" t="s">
        <v>477</v>
      </c>
      <c r="B650" s="13" t="s">
        <v>478</v>
      </c>
      <c r="C650" s="13" t="s">
        <v>479</v>
      </c>
      <c r="D650" s="13" t="s">
        <v>17</v>
      </c>
      <c r="E650" s="49" t="s">
        <v>17</v>
      </c>
      <c r="F650" s="50" t="s">
        <v>2308</v>
      </c>
      <c r="G650" s="14" t="s">
        <v>18</v>
      </c>
      <c r="H650" s="14" t="s">
        <v>19</v>
      </c>
      <c r="I650" s="13" t="s">
        <v>376</v>
      </c>
      <c r="J650" s="14" t="s">
        <v>21</v>
      </c>
      <c r="K650" s="14" t="s">
        <v>27</v>
      </c>
      <c r="L650" s="21">
        <v>504763.5</v>
      </c>
      <c r="M650" s="42">
        <v>504763.47</v>
      </c>
      <c r="N650" s="19">
        <v>504763.5</v>
      </c>
      <c r="O650" s="43">
        <v>504763.47</v>
      </c>
    </row>
    <row r="651" spans="1:15" hidden="1" x14ac:dyDescent="0.25">
      <c r="A651" s="13" t="s">
        <v>480</v>
      </c>
      <c r="B651" s="13" t="s">
        <v>481</v>
      </c>
      <c r="C651" s="13" t="s">
        <v>482</v>
      </c>
      <c r="D651" s="13" t="s">
        <v>17</v>
      </c>
      <c r="E651" s="49" t="s">
        <v>17</v>
      </c>
      <c r="F651" s="50" t="s">
        <v>2308</v>
      </c>
      <c r="G651" s="14" t="s">
        <v>18</v>
      </c>
      <c r="H651" s="14" t="s">
        <v>19</v>
      </c>
      <c r="I651" s="13" t="s">
        <v>376</v>
      </c>
      <c r="J651" s="14" t="s">
        <v>21</v>
      </c>
      <c r="K651" s="14" t="s">
        <v>27</v>
      </c>
      <c r="L651" s="21">
        <v>5876533.7000000002</v>
      </c>
      <c r="M651" s="42">
        <v>5876533.7400000002</v>
      </c>
      <c r="N651" s="19">
        <v>5876533.7000000002</v>
      </c>
      <c r="O651" s="43">
        <v>5876533.7400000002</v>
      </c>
    </row>
    <row r="652" spans="1:15" hidden="1" x14ac:dyDescent="0.25">
      <c r="A652" s="71" t="s">
        <v>77</v>
      </c>
      <c r="B652" s="71" t="s">
        <v>78</v>
      </c>
      <c r="C652" s="71" t="s">
        <v>79</v>
      </c>
      <c r="D652" s="71" t="s">
        <v>80</v>
      </c>
      <c r="E652" s="49" t="s">
        <v>80</v>
      </c>
      <c r="F652" s="49" t="s">
        <v>2314</v>
      </c>
      <c r="G652" s="72" t="s">
        <v>81</v>
      </c>
      <c r="H652" s="72" t="s">
        <v>19</v>
      </c>
      <c r="I652" s="71" t="s">
        <v>82</v>
      </c>
      <c r="J652" s="72" t="s">
        <v>21</v>
      </c>
      <c r="K652" s="72" t="s">
        <v>22</v>
      </c>
      <c r="L652" s="73">
        <v>2100000</v>
      </c>
      <c r="M652" s="75">
        <v>2100000</v>
      </c>
      <c r="N652" s="73">
        <v>2100000</v>
      </c>
      <c r="O652" s="78">
        <v>2100000</v>
      </c>
    </row>
    <row r="653" spans="1:15" hidden="1" x14ac:dyDescent="0.25">
      <c r="A653" s="71" t="s">
        <v>83</v>
      </c>
      <c r="B653" s="71" t="s">
        <v>84</v>
      </c>
      <c r="C653" s="71" t="s">
        <v>85</v>
      </c>
      <c r="D653" s="71" t="s">
        <v>80</v>
      </c>
      <c r="E653" s="49" t="s">
        <v>80</v>
      </c>
      <c r="F653" s="49" t="s">
        <v>2314</v>
      </c>
      <c r="G653" s="72" t="s">
        <v>81</v>
      </c>
      <c r="H653" s="72" t="s">
        <v>19</v>
      </c>
      <c r="I653" s="71" t="s">
        <v>82</v>
      </c>
      <c r="J653" s="72" t="s">
        <v>21</v>
      </c>
      <c r="K653" s="72" t="s">
        <v>22</v>
      </c>
      <c r="L653" s="73">
        <v>1100000</v>
      </c>
      <c r="M653" s="75">
        <v>1100000</v>
      </c>
      <c r="N653" s="73">
        <v>1550000</v>
      </c>
      <c r="O653" s="78">
        <v>1550000</v>
      </c>
    </row>
    <row r="654" spans="1:15" hidden="1" x14ac:dyDescent="0.25">
      <c r="A654" s="71" t="s">
        <v>86</v>
      </c>
      <c r="B654" s="71" t="s">
        <v>87</v>
      </c>
      <c r="C654" s="71" t="s">
        <v>88</v>
      </c>
      <c r="D654" s="71" t="s">
        <v>80</v>
      </c>
      <c r="E654" s="49" t="s">
        <v>80</v>
      </c>
      <c r="F654" s="49" t="s">
        <v>2314</v>
      </c>
      <c r="G654" s="72" t="s">
        <v>81</v>
      </c>
      <c r="H654" s="72" t="s">
        <v>19</v>
      </c>
      <c r="I654" s="71" t="s">
        <v>82</v>
      </c>
      <c r="J654" s="72" t="s">
        <v>21</v>
      </c>
      <c r="K654" s="72" t="s">
        <v>27</v>
      </c>
      <c r="L654" s="73">
        <v>222000</v>
      </c>
      <c r="M654" s="75">
        <v>222000</v>
      </c>
      <c r="N654" s="73">
        <v>222000</v>
      </c>
      <c r="O654" s="78">
        <v>222000</v>
      </c>
    </row>
    <row r="655" spans="1:15" hidden="1" x14ac:dyDescent="0.25">
      <c r="A655" s="71" t="s">
        <v>89</v>
      </c>
      <c r="B655" s="71" t="s">
        <v>90</v>
      </c>
      <c r="C655" s="71" t="s">
        <v>91</v>
      </c>
      <c r="D655" s="71" t="s">
        <v>80</v>
      </c>
      <c r="E655" s="49" t="s">
        <v>80</v>
      </c>
      <c r="F655" s="49" t="s">
        <v>2314</v>
      </c>
      <c r="G655" s="72" t="s">
        <v>81</v>
      </c>
      <c r="H655" s="72" t="s">
        <v>19</v>
      </c>
      <c r="I655" s="71" t="s">
        <v>82</v>
      </c>
      <c r="J655" s="72" t="s">
        <v>21</v>
      </c>
      <c r="K655" s="72" t="s">
        <v>22</v>
      </c>
      <c r="L655" s="73">
        <v>2416000</v>
      </c>
      <c r="M655" s="75">
        <v>2416000</v>
      </c>
      <c r="N655" s="73">
        <v>4001946.1</v>
      </c>
      <c r="O655" s="78">
        <v>4001946.12</v>
      </c>
    </row>
    <row r="656" spans="1:15" hidden="1" x14ac:dyDescent="0.25">
      <c r="A656" s="71" t="s">
        <v>92</v>
      </c>
      <c r="B656" s="71" t="s">
        <v>93</v>
      </c>
      <c r="C656" s="71" t="s">
        <v>94</v>
      </c>
      <c r="D656" s="71" t="s">
        <v>80</v>
      </c>
      <c r="E656" s="49" t="s">
        <v>80</v>
      </c>
      <c r="F656" s="49" t="s">
        <v>2314</v>
      </c>
      <c r="G656" s="72" t="s">
        <v>81</v>
      </c>
      <c r="H656" s="72" t="s">
        <v>19</v>
      </c>
      <c r="I656" s="71" t="s">
        <v>82</v>
      </c>
      <c r="J656" s="72" t="s">
        <v>21</v>
      </c>
      <c r="K656" s="72" t="s">
        <v>22</v>
      </c>
      <c r="L656" s="73">
        <v>2022000</v>
      </c>
      <c r="M656" s="75">
        <v>2022000</v>
      </c>
      <c r="N656" s="73">
        <v>2022000</v>
      </c>
      <c r="O656" s="79">
        <v>2022000</v>
      </c>
    </row>
    <row r="657" spans="1:15" hidden="1" x14ac:dyDescent="0.25">
      <c r="A657" s="71" t="s">
        <v>95</v>
      </c>
      <c r="B657" s="71" t="s">
        <v>96</v>
      </c>
      <c r="C657" s="71" t="s">
        <v>97</v>
      </c>
      <c r="D657" s="71" t="s">
        <v>80</v>
      </c>
      <c r="E657" s="49" t="s">
        <v>80</v>
      </c>
      <c r="F657" s="49" t="s">
        <v>2314</v>
      </c>
      <c r="G657" s="72" t="s">
        <v>81</v>
      </c>
      <c r="H657" s="72" t="s">
        <v>19</v>
      </c>
      <c r="I657" s="71" t="s">
        <v>82</v>
      </c>
      <c r="J657" s="72" t="s">
        <v>21</v>
      </c>
      <c r="K657" s="72" t="s">
        <v>22</v>
      </c>
      <c r="L657" s="73">
        <v>1538000</v>
      </c>
      <c r="M657" s="75">
        <v>1538000</v>
      </c>
      <c r="N657" s="73">
        <v>1538000</v>
      </c>
      <c r="O657" s="75">
        <v>1538000</v>
      </c>
    </row>
    <row r="658" spans="1:15" hidden="1" x14ac:dyDescent="0.25">
      <c r="A658" s="71" t="s">
        <v>98</v>
      </c>
      <c r="B658" s="71" t="s">
        <v>99</v>
      </c>
      <c r="C658" s="71" t="s">
        <v>100</v>
      </c>
      <c r="D658" s="71" t="s">
        <v>80</v>
      </c>
      <c r="E658" s="49" t="s">
        <v>80</v>
      </c>
      <c r="F658" s="49" t="s">
        <v>2314</v>
      </c>
      <c r="G658" s="72" t="s">
        <v>81</v>
      </c>
      <c r="H658" s="72" t="s">
        <v>19</v>
      </c>
      <c r="I658" s="71" t="s">
        <v>82</v>
      </c>
      <c r="J658" s="72" t="s">
        <v>21</v>
      </c>
      <c r="K658" s="72" t="s">
        <v>22</v>
      </c>
      <c r="L658" s="73">
        <v>4000000</v>
      </c>
      <c r="M658" s="75">
        <v>1484000</v>
      </c>
      <c r="N658" s="73">
        <v>4000000</v>
      </c>
      <c r="O658" s="75">
        <v>4000000</v>
      </c>
    </row>
    <row r="659" spans="1:15" hidden="1" x14ac:dyDescent="0.25">
      <c r="A659" s="71" t="s">
        <v>101</v>
      </c>
      <c r="B659" s="71" t="s">
        <v>102</v>
      </c>
      <c r="C659" s="71" t="s">
        <v>103</v>
      </c>
      <c r="D659" s="71" t="s">
        <v>80</v>
      </c>
      <c r="E659" s="49" t="s">
        <v>80</v>
      </c>
      <c r="F659" s="49" t="s">
        <v>2314</v>
      </c>
      <c r="G659" s="72" t="s">
        <v>81</v>
      </c>
      <c r="H659" s="72" t="s">
        <v>19</v>
      </c>
      <c r="I659" s="71" t="s">
        <v>82</v>
      </c>
      <c r="J659" s="72" t="s">
        <v>21</v>
      </c>
      <c r="K659" s="72" t="s">
        <v>22</v>
      </c>
      <c r="L659" s="73">
        <v>1670000</v>
      </c>
      <c r="M659" s="75">
        <v>1670000</v>
      </c>
      <c r="N659" s="73">
        <v>1670000</v>
      </c>
      <c r="O659" s="75">
        <v>1670000</v>
      </c>
    </row>
    <row r="660" spans="1:15" hidden="1" x14ac:dyDescent="0.25">
      <c r="A660" s="71" t="s">
        <v>104</v>
      </c>
      <c r="B660" s="71" t="s">
        <v>105</v>
      </c>
      <c r="C660" s="71" t="s">
        <v>106</v>
      </c>
      <c r="D660" s="71" t="s">
        <v>80</v>
      </c>
      <c r="E660" s="49" t="s">
        <v>80</v>
      </c>
      <c r="F660" s="49" t="s">
        <v>2314</v>
      </c>
      <c r="G660" s="72" t="s">
        <v>81</v>
      </c>
      <c r="H660" s="72" t="s">
        <v>19</v>
      </c>
      <c r="I660" s="71" t="s">
        <v>82</v>
      </c>
      <c r="J660" s="72" t="s">
        <v>21</v>
      </c>
      <c r="K660" s="72" t="s">
        <v>22</v>
      </c>
      <c r="L660" s="73">
        <v>1814000</v>
      </c>
      <c r="M660" s="75">
        <v>1814000</v>
      </c>
      <c r="N660" s="73">
        <v>1814000</v>
      </c>
      <c r="O660" s="75">
        <v>1814000</v>
      </c>
    </row>
    <row r="661" spans="1:15" hidden="1" x14ac:dyDescent="0.25">
      <c r="A661" s="71" t="s">
        <v>107</v>
      </c>
      <c r="B661" s="71" t="s">
        <v>108</v>
      </c>
      <c r="C661" s="71" t="s">
        <v>109</v>
      </c>
      <c r="D661" s="71" t="s">
        <v>80</v>
      </c>
      <c r="E661" s="49" t="s">
        <v>80</v>
      </c>
      <c r="F661" s="49" t="s">
        <v>2314</v>
      </c>
      <c r="G661" s="72" t="s">
        <v>81</v>
      </c>
      <c r="H661" s="72" t="s">
        <v>19</v>
      </c>
      <c r="I661" s="71" t="s">
        <v>82</v>
      </c>
      <c r="J661" s="72" t="s">
        <v>21</v>
      </c>
      <c r="K661" s="72" t="s">
        <v>22</v>
      </c>
      <c r="L661" s="73">
        <v>1630000</v>
      </c>
      <c r="M661" s="75">
        <v>1630000</v>
      </c>
      <c r="N661" s="73">
        <v>1630000</v>
      </c>
      <c r="O661" s="75">
        <v>1630000</v>
      </c>
    </row>
    <row r="662" spans="1:15" hidden="1" x14ac:dyDescent="0.25">
      <c r="A662" s="71" t="s">
        <v>110</v>
      </c>
      <c r="B662" s="71" t="s">
        <v>111</v>
      </c>
      <c r="C662" s="71" t="s">
        <v>112</v>
      </c>
      <c r="D662" s="71" t="s">
        <v>80</v>
      </c>
      <c r="E662" s="49" t="s">
        <v>80</v>
      </c>
      <c r="F662" s="49" t="s">
        <v>2314</v>
      </c>
      <c r="G662" s="72" t="s">
        <v>81</v>
      </c>
      <c r="H662" s="72" t="s">
        <v>19</v>
      </c>
      <c r="I662" s="71" t="s">
        <v>82</v>
      </c>
      <c r="J662" s="72" t="s">
        <v>21</v>
      </c>
      <c r="K662" s="72" t="s">
        <v>22</v>
      </c>
      <c r="L662" s="73">
        <v>1150000</v>
      </c>
      <c r="M662" s="75">
        <v>1150000</v>
      </c>
      <c r="N662" s="73">
        <v>1150000</v>
      </c>
      <c r="O662" s="75">
        <v>1150000</v>
      </c>
    </row>
    <row r="663" spans="1:15" hidden="1" x14ac:dyDescent="0.25">
      <c r="A663" s="71" t="s">
        <v>113</v>
      </c>
      <c r="B663" s="71" t="s">
        <v>114</v>
      </c>
      <c r="C663" s="71" t="s">
        <v>115</v>
      </c>
      <c r="D663" s="71" t="s">
        <v>80</v>
      </c>
      <c r="E663" s="49" t="s">
        <v>80</v>
      </c>
      <c r="F663" s="49" t="s">
        <v>2314</v>
      </c>
      <c r="G663" s="72" t="s">
        <v>81</v>
      </c>
      <c r="H663" s="72" t="s">
        <v>19</v>
      </c>
      <c r="I663" s="71" t="s">
        <v>82</v>
      </c>
      <c r="J663" s="72" t="s">
        <v>21</v>
      </c>
      <c r="K663" s="72" t="s">
        <v>22</v>
      </c>
      <c r="L663" s="73">
        <v>2854000</v>
      </c>
      <c r="M663" s="75">
        <v>2854000</v>
      </c>
      <c r="N663" s="73">
        <v>2854000</v>
      </c>
      <c r="O663" s="75">
        <v>2854000</v>
      </c>
    </row>
    <row r="664" spans="1:15" hidden="1" x14ac:dyDescent="0.25">
      <c r="A664" s="71" t="s">
        <v>116</v>
      </c>
      <c r="B664" s="71" t="s">
        <v>117</v>
      </c>
      <c r="C664" s="71" t="s">
        <v>118</v>
      </c>
      <c r="D664" s="71" t="s">
        <v>80</v>
      </c>
      <c r="E664" s="49" t="s">
        <v>80</v>
      </c>
      <c r="F664" s="49" t="s">
        <v>2314</v>
      </c>
      <c r="G664" s="72" t="s">
        <v>81</v>
      </c>
      <c r="H664" s="72" t="s">
        <v>19</v>
      </c>
      <c r="I664" s="71" t="s">
        <v>82</v>
      </c>
      <c r="J664" s="72" t="s">
        <v>21</v>
      </c>
      <c r="K664" s="72" t="s">
        <v>22</v>
      </c>
      <c r="L664" s="73">
        <v>2617000</v>
      </c>
      <c r="M664" s="75">
        <v>2617000</v>
      </c>
      <c r="N664" s="73">
        <v>25726331</v>
      </c>
      <c r="O664" s="75">
        <v>25726331</v>
      </c>
    </row>
    <row r="665" spans="1:15" hidden="1" x14ac:dyDescent="0.25">
      <c r="A665" s="71" t="s">
        <v>119</v>
      </c>
      <c r="B665" s="71" t="s">
        <v>120</v>
      </c>
      <c r="C665" s="71" t="s">
        <v>121</v>
      </c>
      <c r="D665" s="71" t="s">
        <v>80</v>
      </c>
      <c r="E665" s="49" t="s">
        <v>80</v>
      </c>
      <c r="F665" s="49" t="s">
        <v>2314</v>
      </c>
      <c r="G665" s="72" t="s">
        <v>81</v>
      </c>
      <c r="H665" s="72" t="s">
        <v>19</v>
      </c>
      <c r="I665" s="71" t="s">
        <v>82</v>
      </c>
      <c r="J665" s="72" t="s">
        <v>21</v>
      </c>
      <c r="K665" s="72" t="s">
        <v>22</v>
      </c>
      <c r="L665" s="73">
        <v>2317000</v>
      </c>
      <c r="M665" s="75">
        <v>2317000</v>
      </c>
      <c r="N665" s="73">
        <v>8883000</v>
      </c>
      <c r="O665" s="75">
        <v>8883000</v>
      </c>
    </row>
    <row r="666" spans="1:15" hidden="1" x14ac:dyDescent="0.25">
      <c r="A666" s="71" t="s">
        <v>122</v>
      </c>
      <c r="B666" s="71" t="s">
        <v>123</v>
      </c>
      <c r="C666" s="71" t="s">
        <v>124</v>
      </c>
      <c r="D666" s="71" t="s">
        <v>80</v>
      </c>
      <c r="E666" s="49" t="s">
        <v>80</v>
      </c>
      <c r="F666" s="49" t="s">
        <v>2314</v>
      </c>
      <c r="G666" s="72" t="s">
        <v>81</v>
      </c>
      <c r="H666" s="72" t="s">
        <v>19</v>
      </c>
      <c r="I666" s="71" t="s">
        <v>82</v>
      </c>
      <c r="J666" s="72" t="s">
        <v>21</v>
      </c>
      <c r="K666" s="72" t="s">
        <v>22</v>
      </c>
      <c r="L666" s="73">
        <v>2066000</v>
      </c>
      <c r="M666" s="75">
        <v>2066000</v>
      </c>
      <c r="N666" s="73">
        <v>7825000</v>
      </c>
      <c r="O666" s="75">
        <v>7825000</v>
      </c>
    </row>
    <row r="667" spans="1:15" hidden="1" x14ac:dyDescent="0.25">
      <c r="A667" s="71" t="s">
        <v>125</v>
      </c>
      <c r="B667" s="71" t="s">
        <v>126</v>
      </c>
      <c r="C667" s="71" t="s">
        <v>127</v>
      </c>
      <c r="D667" s="71" t="s">
        <v>80</v>
      </c>
      <c r="E667" s="49" t="s">
        <v>40</v>
      </c>
      <c r="F667" s="49" t="s">
        <v>2315</v>
      </c>
      <c r="G667" s="72" t="s">
        <v>81</v>
      </c>
      <c r="H667" s="72" t="s">
        <v>19</v>
      </c>
      <c r="I667" s="71" t="s">
        <v>82</v>
      </c>
      <c r="J667" s="72" t="s">
        <v>21</v>
      </c>
      <c r="K667" s="72" t="s">
        <v>22</v>
      </c>
      <c r="L667" s="73">
        <v>304321.90000000002</v>
      </c>
      <c r="M667" s="75">
        <v>304321.94</v>
      </c>
      <c r="N667" s="73">
        <v>640005.19999999995</v>
      </c>
      <c r="O667" s="75">
        <v>640000</v>
      </c>
    </row>
    <row r="668" spans="1:15" hidden="1" x14ac:dyDescent="0.25">
      <c r="A668" s="71" t="s">
        <v>128</v>
      </c>
      <c r="B668" s="71" t="s">
        <v>129</v>
      </c>
      <c r="C668" s="71" t="s">
        <v>130</v>
      </c>
      <c r="D668" s="71" t="s">
        <v>80</v>
      </c>
      <c r="E668" s="49" t="s">
        <v>40</v>
      </c>
      <c r="F668" s="49" t="s">
        <v>2315</v>
      </c>
      <c r="G668" s="72" t="s">
        <v>81</v>
      </c>
      <c r="H668" s="72" t="s">
        <v>19</v>
      </c>
      <c r="I668" s="71" t="s">
        <v>82</v>
      </c>
      <c r="J668" s="72" t="s">
        <v>21</v>
      </c>
      <c r="K668" s="72" t="s">
        <v>22</v>
      </c>
      <c r="L668" s="73">
        <v>458555.7</v>
      </c>
      <c r="M668" s="75">
        <v>458555.68</v>
      </c>
      <c r="N668" s="73">
        <v>990000</v>
      </c>
      <c r="O668" s="75">
        <v>989999.99999999988</v>
      </c>
    </row>
    <row r="669" spans="1:15" hidden="1" x14ac:dyDescent="0.25">
      <c r="A669" s="71" t="s">
        <v>131</v>
      </c>
      <c r="B669" s="71" t="s">
        <v>132</v>
      </c>
      <c r="C669" s="71" t="s">
        <v>133</v>
      </c>
      <c r="D669" s="71" t="s">
        <v>80</v>
      </c>
      <c r="E669" s="49" t="s">
        <v>40</v>
      </c>
      <c r="F669" s="49" t="s">
        <v>2315</v>
      </c>
      <c r="G669" s="72" t="s">
        <v>81</v>
      </c>
      <c r="H669" s="72" t="s">
        <v>19</v>
      </c>
      <c r="I669" s="71" t="s">
        <v>82</v>
      </c>
      <c r="J669" s="72" t="s">
        <v>21</v>
      </c>
      <c r="K669" s="72" t="s">
        <v>22</v>
      </c>
      <c r="L669" s="73">
        <v>425000</v>
      </c>
      <c r="M669" s="75">
        <v>425000</v>
      </c>
      <c r="N669" s="73">
        <v>500000</v>
      </c>
      <c r="O669" s="75">
        <v>500000</v>
      </c>
    </row>
    <row r="670" spans="1:15" hidden="1" x14ac:dyDescent="0.25">
      <c r="A670" s="71" t="s">
        <v>134</v>
      </c>
      <c r="B670" s="71" t="s">
        <v>135</v>
      </c>
      <c r="C670" s="71" t="s">
        <v>136</v>
      </c>
      <c r="D670" s="71" t="s">
        <v>80</v>
      </c>
      <c r="E670" s="49" t="s">
        <v>40</v>
      </c>
      <c r="F670" s="49" t="s">
        <v>2315</v>
      </c>
      <c r="G670" s="72" t="s">
        <v>81</v>
      </c>
      <c r="H670" s="72" t="s">
        <v>19</v>
      </c>
      <c r="I670" s="71" t="s">
        <v>82</v>
      </c>
      <c r="J670" s="72" t="s">
        <v>21</v>
      </c>
      <c r="K670" s="72" t="s">
        <v>22</v>
      </c>
      <c r="L670" s="73">
        <v>184800</v>
      </c>
      <c r="M670" s="75">
        <v>184800</v>
      </c>
      <c r="N670" s="73">
        <v>700000</v>
      </c>
      <c r="O670" s="75">
        <v>699999.99999999988</v>
      </c>
    </row>
    <row r="671" spans="1:15" hidden="1" x14ac:dyDescent="0.25">
      <c r="A671" s="71" t="s">
        <v>137</v>
      </c>
      <c r="B671" s="71" t="s">
        <v>138</v>
      </c>
      <c r="C671" s="71" t="s">
        <v>139</v>
      </c>
      <c r="D671" s="71" t="s">
        <v>80</v>
      </c>
      <c r="E671" s="49" t="s">
        <v>40</v>
      </c>
      <c r="F671" s="49" t="s">
        <v>2315</v>
      </c>
      <c r="G671" s="72" t="s">
        <v>81</v>
      </c>
      <c r="H671" s="72" t="s">
        <v>19</v>
      </c>
      <c r="I671" s="71" t="s">
        <v>82</v>
      </c>
      <c r="J671" s="72" t="s">
        <v>21</v>
      </c>
      <c r="K671" s="72" t="s">
        <v>22</v>
      </c>
      <c r="L671" s="73">
        <v>82000</v>
      </c>
      <c r="M671" s="75">
        <v>82000</v>
      </c>
      <c r="N671" s="73">
        <v>328000</v>
      </c>
      <c r="O671" s="75">
        <v>328000</v>
      </c>
    </row>
    <row r="672" spans="1:15" hidden="1" x14ac:dyDescent="0.25">
      <c r="A672" s="71" t="s">
        <v>140</v>
      </c>
      <c r="B672" s="71" t="s">
        <v>141</v>
      </c>
      <c r="C672" s="71" t="s">
        <v>142</v>
      </c>
      <c r="D672" s="71" t="s">
        <v>80</v>
      </c>
      <c r="E672" s="49" t="s">
        <v>40</v>
      </c>
      <c r="F672" s="49" t="s">
        <v>2315</v>
      </c>
      <c r="G672" s="72" t="s">
        <v>81</v>
      </c>
      <c r="H672" s="72" t="s">
        <v>19</v>
      </c>
      <c r="I672" s="71" t="s">
        <v>82</v>
      </c>
      <c r="J672" s="72" t="s">
        <v>21</v>
      </c>
      <c r="K672" s="72" t="s">
        <v>22</v>
      </c>
      <c r="L672" s="73">
        <v>400000</v>
      </c>
      <c r="M672" s="75">
        <v>400000</v>
      </c>
      <c r="N672" s="73">
        <v>1665000</v>
      </c>
      <c r="O672" s="75">
        <v>1665000</v>
      </c>
    </row>
    <row r="673" spans="1:15" hidden="1" x14ac:dyDescent="0.25">
      <c r="A673" s="71" t="s">
        <v>143</v>
      </c>
      <c r="B673" s="71" t="s">
        <v>144</v>
      </c>
      <c r="C673" s="71" t="s">
        <v>145</v>
      </c>
      <c r="D673" s="71" t="s">
        <v>80</v>
      </c>
      <c r="E673" s="49" t="s">
        <v>40</v>
      </c>
      <c r="F673" s="49" t="s">
        <v>2315</v>
      </c>
      <c r="G673" s="72" t="s">
        <v>81</v>
      </c>
      <c r="H673" s="72" t="s">
        <v>19</v>
      </c>
      <c r="I673" s="71" t="s">
        <v>82</v>
      </c>
      <c r="J673" s="72" t="s">
        <v>21</v>
      </c>
      <c r="K673" s="72" t="s">
        <v>22</v>
      </c>
      <c r="L673" s="73">
        <v>88000</v>
      </c>
      <c r="M673" s="75">
        <v>88000</v>
      </c>
      <c r="N673" s="73">
        <v>128000</v>
      </c>
      <c r="O673" s="75">
        <v>128000</v>
      </c>
    </row>
    <row r="674" spans="1:15" hidden="1" x14ac:dyDescent="0.25">
      <c r="A674" s="71" t="s">
        <v>146</v>
      </c>
      <c r="B674" s="71" t="s">
        <v>147</v>
      </c>
      <c r="C674" s="71" t="s">
        <v>148</v>
      </c>
      <c r="D674" s="71" t="s">
        <v>80</v>
      </c>
      <c r="E674" s="49" t="s">
        <v>40</v>
      </c>
      <c r="F674" s="49" t="s">
        <v>2315</v>
      </c>
      <c r="G674" s="72" t="s">
        <v>81</v>
      </c>
      <c r="H674" s="72" t="s">
        <v>19</v>
      </c>
      <c r="I674" s="71" t="s">
        <v>82</v>
      </c>
      <c r="J674" s="72" t="s">
        <v>21</v>
      </c>
      <c r="K674" s="72" t="s">
        <v>22</v>
      </c>
      <c r="L674" s="73">
        <v>500000</v>
      </c>
      <c r="M674" s="75">
        <v>125000</v>
      </c>
      <c r="N674" s="73">
        <v>500000</v>
      </c>
      <c r="O674" s="75">
        <v>500000</v>
      </c>
    </row>
    <row r="675" spans="1:15" hidden="1" x14ac:dyDescent="0.25">
      <c r="A675" s="71" t="s">
        <v>149</v>
      </c>
      <c r="B675" s="71" t="s">
        <v>150</v>
      </c>
      <c r="C675" s="71" t="s">
        <v>151</v>
      </c>
      <c r="D675" s="71" t="s">
        <v>80</v>
      </c>
      <c r="E675" s="49" t="s">
        <v>40</v>
      </c>
      <c r="F675" s="49" t="s">
        <v>2315</v>
      </c>
      <c r="G675" s="72" t="s">
        <v>81</v>
      </c>
      <c r="H675" s="72" t="s">
        <v>19</v>
      </c>
      <c r="I675" s="71" t="s">
        <v>82</v>
      </c>
      <c r="J675" s="72" t="s">
        <v>21</v>
      </c>
      <c r="K675" s="72" t="s">
        <v>22</v>
      </c>
      <c r="L675" s="73">
        <v>685000</v>
      </c>
      <c r="M675" s="75">
        <v>685000</v>
      </c>
      <c r="N675" s="73">
        <v>1150000</v>
      </c>
      <c r="O675" s="75">
        <v>1550000</v>
      </c>
    </row>
    <row r="676" spans="1:15" hidden="1" x14ac:dyDescent="0.25">
      <c r="A676" s="71" t="s">
        <v>152</v>
      </c>
      <c r="B676" s="71" t="s">
        <v>153</v>
      </c>
      <c r="C676" s="71" t="s">
        <v>154</v>
      </c>
      <c r="D676" s="71" t="s">
        <v>80</v>
      </c>
      <c r="E676" s="49" t="s">
        <v>40</v>
      </c>
      <c r="F676" s="49" t="s">
        <v>2315</v>
      </c>
      <c r="G676" s="72" t="s">
        <v>81</v>
      </c>
      <c r="H676" s="72" t="s">
        <v>19</v>
      </c>
      <c r="I676" s="71" t="s">
        <v>82</v>
      </c>
      <c r="J676" s="72" t="s">
        <v>21</v>
      </c>
      <c r="K676" s="72" t="s">
        <v>22</v>
      </c>
      <c r="L676" s="73">
        <v>484610</v>
      </c>
      <c r="M676" s="75">
        <v>484610</v>
      </c>
      <c r="N676" s="73">
        <v>1950000</v>
      </c>
      <c r="O676" s="75">
        <v>2038998.9</v>
      </c>
    </row>
    <row r="677" spans="1:15" hidden="1" x14ac:dyDescent="0.25">
      <c r="A677" s="71" t="s">
        <v>155</v>
      </c>
      <c r="B677" s="71" t="s">
        <v>156</v>
      </c>
      <c r="C677" s="71" t="s">
        <v>157</v>
      </c>
      <c r="D677" s="71" t="s">
        <v>80</v>
      </c>
      <c r="E677" s="49" t="s">
        <v>40</v>
      </c>
      <c r="F677" s="49" t="s">
        <v>2315</v>
      </c>
      <c r="G677" s="72" t="s">
        <v>81</v>
      </c>
      <c r="H677" s="72" t="s">
        <v>19</v>
      </c>
      <c r="I677" s="71" t="s">
        <v>82</v>
      </c>
      <c r="J677" s="72" t="s">
        <v>21</v>
      </c>
      <c r="K677" s="72" t="s">
        <v>22</v>
      </c>
      <c r="L677" s="73">
        <v>212000</v>
      </c>
      <c r="M677" s="75">
        <v>212000</v>
      </c>
      <c r="N677" s="73">
        <v>600000</v>
      </c>
      <c r="O677" s="75">
        <v>600000</v>
      </c>
    </row>
    <row r="678" spans="1:15" hidden="1" x14ac:dyDescent="0.25">
      <c r="A678" s="71" t="s">
        <v>158</v>
      </c>
      <c r="B678" s="71" t="s">
        <v>159</v>
      </c>
      <c r="C678" s="71" t="s">
        <v>160</v>
      </c>
      <c r="D678" s="71" t="s">
        <v>80</v>
      </c>
      <c r="E678" s="49" t="s">
        <v>40</v>
      </c>
      <c r="F678" s="49" t="s">
        <v>2315</v>
      </c>
      <c r="G678" s="72" t="s">
        <v>81</v>
      </c>
      <c r="H678" s="72" t="s">
        <v>19</v>
      </c>
      <c r="I678" s="71" t="s">
        <v>82</v>
      </c>
      <c r="J678" s="72" t="s">
        <v>21</v>
      </c>
      <c r="K678" s="72" t="s">
        <v>22</v>
      </c>
      <c r="L678" s="73">
        <v>388461.5</v>
      </c>
      <c r="M678" s="75">
        <v>388461.54</v>
      </c>
      <c r="N678" s="73">
        <v>1300000</v>
      </c>
      <c r="O678" s="75">
        <v>1300000</v>
      </c>
    </row>
    <row r="679" spans="1:15" hidden="1" x14ac:dyDescent="0.25">
      <c r="A679" s="71" t="s">
        <v>161</v>
      </c>
      <c r="B679" s="71" t="s">
        <v>162</v>
      </c>
      <c r="C679" s="71" t="s">
        <v>163</v>
      </c>
      <c r="D679" s="71" t="s">
        <v>80</v>
      </c>
      <c r="E679" s="49" t="s">
        <v>40</v>
      </c>
      <c r="F679" s="49" t="s">
        <v>2315</v>
      </c>
      <c r="G679" s="72" t="s">
        <v>81</v>
      </c>
      <c r="H679" s="72" t="s">
        <v>19</v>
      </c>
      <c r="I679" s="71" t="s">
        <v>82</v>
      </c>
      <c r="J679" s="72" t="s">
        <v>21</v>
      </c>
      <c r="K679" s="72" t="s">
        <v>22</v>
      </c>
      <c r="L679" s="73">
        <v>487500</v>
      </c>
      <c r="M679" s="75">
        <v>487500</v>
      </c>
      <c r="N679" s="73">
        <v>800000</v>
      </c>
      <c r="O679" s="75">
        <v>800000</v>
      </c>
    </row>
    <row r="680" spans="1:15" hidden="1" x14ac:dyDescent="0.25">
      <c r="A680" s="71" t="s">
        <v>164</v>
      </c>
      <c r="B680" s="71" t="s">
        <v>165</v>
      </c>
      <c r="C680" s="71" t="s">
        <v>166</v>
      </c>
      <c r="D680" s="71" t="s">
        <v>80</v>
      </c>
      <c r="E680" s="49" t="s">
        <v>40</v>
      </c>
      <c r="F680" s="49" t="s">
        <v>2315</v>
      </c>
      <c r="G680" s="72" t="s">
        <v>81</v>
      </c>
      <c r="H680" s="72" t="s">
        <v>19</v>
      </c>
      <c r="I680" s="71" t="s">
        <v>82</v>
      </c>
      <c r="J680" s="72" t="s">
        <v>21</v>
      </c>
      <c r="K680" s="72" t="s">
        <v>22</v>
      </c>
      <c r="L680" s="73">
        <v>534997.5</v>
      </c>
      <c r="M680" s="76">
        <v>534997.5</v>
      </c>
      <c r="N680" s="73">
        <v>999995</v>
      </c>
      <c r="O680" s="75">
        <v>1380000</v>
      </c>
    </row>
    <row r="681" spans="1:15" hidden="1" x14ac:dyDescent="0.25">
      <c r="A681" s="71" t="s">
        <v>167</v>
      </c>
      <c r="B681" s="71" t="s">
        <v>168</v>
      </c>
      <c r="C681" s="71" t="s">
        <v>169</v>
      </c>
      <c r="D681" s="71" t="s">
        <v>80</v>
      </c>
      <c r="E681" s="49" t="s">
        <v>40</v>
      </c>
      <c r="F681" s="49" t="s">
        <v>2315</v>
      </c>
      <c r="G681" s="72" t="s">
        <v>81</v>
      </c>
      <c r="H681" s="72" t="s">
        <v>19</v>
      </c>
      <c r="I681" s="71" t="s">
        <v>82</v>
      </c>
      <c r="J681" s="72" t="s">
        <v>21</v>
      </c>
      <c r="K681" s="72" t="s">
        <v>22</v>
      </c>
      <c r="L681" s="73">
        <v>194875.7</v>
      </c>
      <c r="M681" s="75">
        <v>194875.72</v>
      </c>
      <c r="N681" s="73">
        <v>284012.09999999998</v>
      </c>
      <c r="O681" s="75">
        <v>309012.05</v>
      </c>
    </row>
    <row r="682" spans="1:15" hidden="1" x14ac:dyDescent="0.25">
      <c r="A682" s="71" t="s">
        <v>170</v>
      </c>
      <c r="B682" s="71" t="s">
        <v>171</v>
      </c>
      <c r="C682" s="71" t="s">
        <v>172</v>
      </c>
      <c r="D682" s="71" t="s">
        <v>80</v>
      </c>
      <c r="E682" s="49" t="s">
        <v>40</v>
      </c>
      <c r="F682" s="49" t="s">
        <v>2315</v>
      </c>
      <c r="G682" s="72" t="s">
        <v>81</v>
      </c>
      <c r="H682" s="72" t="s">
        <v>19</v>
      </c>
      <c r="I682" s="71" t="s">
        <v>82</v>
      </c>
      <c r="J682" s="72" t="s">
        <v>21</v>
      </c>
      <c r="K682" s="72" t="s">
        <v>22</v>
      </c>
      <c r="L682" s="73">
        <v>406000</v>
      </c>
      <c r="M682" s="75">
        <v>406000</v>
      </c>
      <c r="N682" s="73">
        <v>530000</v>
      </c>
      <c r="O682" s="75">
        <v>700000</v>
      </c>
    </row>
    <row r="683" spans="1:15" hidden="1" x14ac:dyDescent="0.25">
      <c r="A683" s="71" t="s">
        <v>173</v>
      </c>
      <c r="B683" s="71" t="s">
        <v>174</v>
      </c>
      <c r="C683" s="71" t="s">
        <v>175</v>
      </c>
      <c r="D683" s="71" t="s">
        <v>80</v>
      </c>
      <c r="E683" s="49" t="s">
        <v>40</v>
      </c>
      <c r="F683" s="49" t="s">
        <v>2315</v>
      </c>
      <c r="G683" s="72" t="s">
        <v>81</v>
      </c>
      <c r="H683" s="72" t="s">
        <v>19</v>
      </c>
      <c r="I683" s="71" t="s">
        <v>82</v>
      </c>
      <c r="J683" s="72" t="s">
        <v>21</v>
      </c>
      <c r="K683" s="72" t="s">
        <v>22</v>
      </c>
      <c r="L683" s="73">
        <v>451885.8</v>
      </c>
      <c r="M683" s="75">
        <v>224599.08</v>
      </c>
      <c r="N683" s="73">
        <v>451885.8</v>
      </c>
      <c r="O683" s="75">
        <v>451885.75</v>
      </c>
    </row>
    <row r="684" spans="1:15" hidden="1" x14ac:dyDescent="0.25">
      <c r="A684" s="71" t="s">
        <v>176</v>
      </c>
      <c r="B684" s="71" t="s">
        <v>177</v>
      </c>
      <c r="C684" s="71" t="s">
        <v>178</v>
      </c>
      <c r="D684" s="71" t="s">
        <v>80</v>
      </c>
      <c r="E684" s="49" t="s">
        <v>40</v>
      </c>
      <c r="F684" s="49" t="s">
        <v>2315</v>
      </c>
      <c r="G684" s="72" t="s">
        <v>81</v>
      </c>
      <c r="H684" s="72" t="s">
        <v>19</v>
      </c>
      <c r="I684" s="71" t="s">
        <v>82</v>
      </c>
      <c r="J684" s="72" t="s">
        <v>21</v>
      </c>
      <c r="K684" s="72" t="s">
        <v>22</v>
      </c>
      <c r="L684" s="73">
        <v>499000</v>
      </c>
      <c r="M684" s="75">
        <v>499000</v>
      </c>
      <c r="N684" s="73">
        <v>998000</v>
      </c>
      <c r="O684" s="75">
        <v>998000</v>
      </c>
    </row>
    <row r="685" spans="1:15" hidden="1" x14ac:dyDescent="0.25">
      <c r="A685" s="71" t="s">
        <v>179</v>
      </c>
      <c r="B685" s="71" t="s">
        <v>180</v>
      </c>
      <c r="C685" s="71" t="s">
        <v>181</v>
      </c>
      <c r="D685" s="71" t="s">
        <v>80</v>
      </c>
      <c r="E685" s="49" t="s">
        <v>40</v>
      </c>
      <c r="F685" s="49" t="s">
        <v>2315</v>
      </c>
      <c r="G685" s="72" t="s">
        <v>81</v>
      </c>
      <c r="H685" s="72" t="s">
        <v>19</v>
      </c>
      <c r="I685" s="71" t="s">
        <v>82</v>
      </c>
      <c r="J685" s="72" t="s">
        <v>21</v>
      </c>
      <c r="K685" s="72" t="s">
        <v>22</v>
      </c>
      <c r="L685" s="73">
        <v>80000</v>
      </c>
      <c r="M685" s="75">
        <v>80000</v>
      </c>
      <c r="N685" s="73">
        <v>160000</v>
      </c>
      <c r="O685" s="75">
        <v>160000</v>
      </c>
    </row>
    <row r="686" spans="1:15" hidden="1" x14ac:dyDescent="0.25">
      <c r="A686" s="71" t="s">
        <v>182</v>
      </c>
      <c r="B686" s="71" t="s">
        <v>183</v>
      </c>
      <c r="C686" s="71" t="s">
        <v>184</v>
      </c>
      <c r="D686" s="71" t="s">
        <v>80</v>
      </c>
      <c r="E686" s="49" t="s">
        <v>40</v>
      </c>
      <c r="F686" s="49" t="s">
        <v>2315</v>
      </c>
      <c r="G686" s="72" t="s">
        <v>81</v>
      </c>
      <c r="H686" s="72" t="s">
        <v>19</v>
      </c>
      <c r="I686" s="71" t="s">
        <v>82</v>
      </c>
      <c r="J686" s="72" t="s">
        <v>21</v>
      </c>
      <c r="K686" s="72" t="s">
        <v>22</v>
      </c>
      <c r="L686" s="73">
        <v>500000</v>
      </c>
      <c r="M686" s="75">
        <v>454500</v>
      </c>
      <c r="N686" s="73">
        <v>1100000</v>
      </c>
      <c r="O686" s="75">
        <v>1100000</v>
      </c>
    </row>
    <row r="687" spans="1:15" hidden="1" x14ac:dyDescent="0.25">
      <c r="A687" s="71" t="s">
        <v>185</v>
      </c>
      <c r="B687" s="71" t="s">
        <v>186</v>
      </c>
      <c r="C687" s="71" t="s">
        <v>187</v>
      </c>
      <c r="D687" s="71" t="s">
        <v>80</v>
      </c>
      <c r="E687" s="49" t="s">
        <v>40</v>
      </c>
      <c r="F687" s="49" t="s">
        <v>2315</v>
      </c>
      <c r="G687" s="72" t="s">
        <v>81</v>
      </c>
      <c r="H687" s="72" t="s">
        <v>19</v>
      </c>
      <c r="I687" s="71" t="s">
        <v>82</v>
      </c>
      <c r="J687" s="72" t="s">
        <v>21</v>
      </c>
      <c r="K687" s="72" t="s">
        <v>22</v>
      </c>
      <c r="L687" s="73">
        <v>3731951.5</v>
      </c>
      <c r="M687" s="75">
        <v>156415.1</v>
      </c>
      <c r="N687" s="73">
        <v>3731951.5</v>
      </c>
      <c r="O687" s="75">
        <v>3731951.5</v>
      </c>
    </row>
    <row r="688" spans="1:15" hidden="1" x14ac:dyDescent="0.25">
      <c r="A688" s="71" t="s">
        <v>188</v>
      </c>
      <c r="B688" s="71" t="s">
        <v>189</v>
      </c>
      <c r="C688" s="71" t="s">
        <v>190</v>
      </c>
      <c r="D688" s="71" t="s">
        <v>80</v>
      </c>
      <c r="E688" s="49" t="s">
        <v>40</v>
      </c>
      <c r="F688" s="49" t="s">
        <v>2315</v>
      </c>
      <c r="G688" s="72" t="s">
        <v>81</v>
      </c>
      <c r="H688" s="72" t="s">
        <v>19</v>
      </c>
      <c r="I688" s="71" t="s">
        <v>82</v>
      </c>
      <c r="J688" s="72" t="s">
        <v>21</v>
      </c>
      <c r="K688" s="72" t="s">
        <v>22</v>
      </c>
      <c r="L688" s="73">
        <v>487364.3</v>
      </c>
      <c r="M688" s="75">
        <v>487364.34</v>
      </c>
      <c r="N688" s="73">
        <v>7449000</v>
      </c>
      <c r="O688" s="75">
        <v>7449000</v>
      </c>
    </row>
    <row r="689" spans="1:15" hidden="1" x14ac:dyDescent="0.25">
      <c r="A689" s="71" t="s">
        <v>191</v>
      </c>
      <c r="B689" s="71" t="s">
        <v>192</v>
      </c>
      <c r="C689" s="71" t="s">
        <v>193</v>
      </c>
      <c r="D689" s="71" t="s">
        <v>80</v>
      </c>
      <c r="E689" s="49" t="s">
        <v>40</v>
      </c>
      <c r="F689" s="49" t="s">
        <v>2315</v>
      </c>
      <c r="G689" s="72" t="s">
        <v>81</v>
      </c>
      <c r="H689" s="72" t="s">
        <v>19</v>
      </c>
      <c r="I689" s="71" t="s">
        <v>82</v>
      </c>
      <c r="J689" s="72" t="s">
        <v>21</v>
      </c>
      <c r="K689" s="72" t="s">
        <v>22</v>
      </c>
      <c r="L689" s="73">
        <v>500000</v>
      </c>
      <c r="M689" s="75">
        <v>500000</v>
      </c>
      <c r="N689" s="73">
        <v>900000</v>
      </c>
      <c r="O689" s="75">
        <v>1499002.61</v>
      </c>
    </row>
    <row r="690" spans="1:15" hidden="1" x14ac:dyDescent="0.25">
      <c r="A690" s="71" t="s">
        <v>194</v>
      </c>
      <c r="B690" s="71" t="s">
        <v>195</v>
      </c>
      <c r="C690" s="71" t="s">
        <v>196</v>
      </c>
      <c r="D690" s="71" t="s">
        <v>80</v>
      </c>
      <c r="E690" s="49" t="s">
        <v>40</v>
      </c>
      <c r="F690" s="49" t="s">
        <v>2315</v>
      </c>
      <c r="G690" s="72" t="s">
        <v>81</v>
      </c>
      <c r="H690" s="72" t="s">
        <v>19</v>
      </c>
      <c r="I690" s="71" t="s">
        <v>82</v>
      </c>
      <c r="J690" s="72" t="s">
        <v>21</v>
      </c>
      <c r="K690" s="72" t="s">
        <v>27</v>
      </c>
      <c r="L690" s="73">
        <v>175000</v>
      </c>
      <c r="M690" s="75">
        <v>175000</v>
      </c>
      <c r="N690" s="73">
        <v>575000</v>
      </c>
      <c r="O690" s="75">
        <v>575000</v>
      </c>
    </row>
    <row r="691" spans="1:15" hidden="1" x14ac:dyDescent="0.25">
      <c r="A691" s="71" t="s">
        <v>197</v>
      </c>
      <c r="B691" s="71" t="s">
        <v>198</v>
      </c>
      <c r="C691" s="71" t="s">
        <v>199</v>
      </c>
      <c r="D691" s="71" t="s">
        <v>80</v>
      </c>
      <c r="E691" s="49" t="s">
        <v>40</v>
      </c>
      <c r="F691" s="49" t="s">
        <v>2315</v>
      </c>
      <c r="G691" s="72" t="s">
        <v>81</v>
      </c>
      <c r="H691" s="72" t="s">
        <v>19</v>
      </c>
      <c r="I691" s="71" t="s">
        <v>82</v>
      </c>
      <c r="J691" s="72" t="s">
        <v>21</v>
      </c>
      <c r="K691" s="72" t="s">
        <v>22</v>
      </c>
      <c r="L691" s="73">
        <v>408230.40000000002</v>
      </c>
      <c r="M691" s="75">
        <v>408230.39</v>
      </c>
      <c r="N691" s="73">
        <v>3123586</v>
      </c>
      <c r="O691" s="75">
        <v>3123586.03</v>
      </c>
    </row>
    <row r="692" spans="1:15" hidden="1" x14ac:dyDescent="0.25">
      <c r="A692" s="71" t="s">
        <v>200</v>
      </c>
      <c r="B692" s="71" t="s">
        <v>201</v>
      </c>
      <c r="C692" s="71" t="s">
        <v>202</v>
      </c>
      <c r="D692" s="71" t="s">
        <v>80</v>
      </c>
      <c r="E692" s="49" t="s">
        <v>40</v>
      </c>
      <c r="F692" s="49" t="s">
        <v>2315</v>
      </c>
      <c r="G692" s="72" t="s">
        <v>81</v>
      </c>
      <c r="H692" s="72" t="s">
        <v>19</v>
      </c>
      <c r="I692" s="71" t="s">
        <v>82</v>
      </c>
      <c r="J692" s="72" t="s">
        <v>21</v>
      </c>
      <c r="K692" s="72" t="s">
        <v>22</v>
      </c>
      <c r="L692" s="73">
        <v>688585.5</v>
      </c>
      <c r="M692" s="75">
        <v>688582.5</v>
      </c>
      <c r="N692" s="73">
        <v>1500000</v>
      </c>
      <c r="O692" s="75">
        <v>1500000</v>
      </c>
    </row>
    <row r="693" spans="1:15" hidden="1" x14ac:dyDescent="0.25">
      <c r="A693" s="71" t="s">
        <v>203</v>
      </c>
      <c r="B693" s="71" t="s">
        <v>204</v>
      </c>
      <c r="C693" s="71" t="s">
        <v>205</v>
      </c>
      <c r="D693" s="71" t="s">
        <v>80</v>
      </c>
      <c r="E693" s="49" t="s">
        <v>40</v>
      </c>
      <c r="F693" s="49" t="s">
        <v>2315</v>
      </c>
      <c r="G693" s="72" t="s">
        <v>81</v>
      </c>
      <c r="H693" s="72" t="s">
        <v>19</v>
      </c>
      <c r="I693" s="71" t="s">
        <v>82</v>
      </c>
      <c r="J693" s="72" t="s">
        <v>21</v>
      </c>
      <c r="K693" s="72" t="s">
        <v>22</v>
      </c>
      <c r="L693" s="73">
        <v>600000</v>
      </c>
      <c r="M693" s="75">
        <v>134414.74</v>
      </c>
      <c r="N693" s="73">
        <v>600000</v>
      </c>
      <c r="O693" s="75">
        <v>643000</v>
      </c>
    </row>
    <row r="694" spans="1:15" hidden="1" x14ac:dyDescent="0.25">
      <c r="A694" s="71" t="s">
        <v>206</v>
      </c>
      <c r="B694" s="71" t="s">
        <v>207</v>
      </c>
      <c r="C694" s="71" t="s">
        <v>208</v>
      </c>
      <c r="D694" s="71" t="s">
        <v>80</v>
      </c>
      <c r="E694" s="49" t="s">
        <v>40</v>
      </c>
      <c r="F694" s="49" t="s">
        <v>2315</v>
      </c>
      <c r="G694" s="72" t="s">
        <v>81</v>
      </c>
      <c r="H694" s="72" t="s">
        <v>19</v>
      </c>
      <c r="I694" s="71" t="s">
        <v>82</v>
      </c>
      <c r="J694" s="72" t="s">
        <v>21</v>
      </c>
      <c r="K694" s="72" t="s">
        <v>22</v>
      </c>
      <c r="L694" s="73">
        <v>283341</v>
      </c>
      <c r="M694" s="75">
        <v>283340.96000000002</v>
      </c>
      <c r="N694" s="73">
        <v>420772.8</v>
      </c>
      <c r="O694" s="75">
        <v>420772.8</v>
      </c>
    </row>
    <row r="695" spans="1:15" hidden="1" x14ac:dyDescent="0.25">
      <c r="A695" s="71" t="s">
        <v>209</v>
      </c>
      <c r="B695" s="71" t="s">
        <v>210</v>
      </c>
      <c r="C695" s="71" t="s">
        <v>211</v>
      </c>
      <c r="D695" s="71" t="s">
        <v>80</v>
      </c>
      <c r="E695" s="49" t="s">
        <v>40</v>
      </c>
      <c r="F695" s="49" t="s">
        <v>2315</v>
      </c>
      <c r="G695" s="72" t="s">
        <v>81</v>
      </c>
      <c r="H695" s="72" t="s">
        <v>19</v>
      </c>
      <c r="I695" s="71" t="s">
        <v>82</v>
      </c>
      <c r="J695" s="72" t="s">
        <v>21</v>
      </c>
      <c r="K695" s="72" t="s">
        <v>22</v>
      </c>
      <c r="L695" s="73">
        <v>339342.1</v>
      </c>
      <c r="M695" s="75">
        <v>339342.08000000002</v>
      </c>
      <c r="N695" s="73">
        <v>500000</v>
      </c>
      <c r="O695" s="75">
        <v>500000</v>
      </c>
    </row>
    <row r="696" spans="1:15" hidden="1" x14ac:dyDescent="0.25">
      <c r="A696" s="71" t="s">
        <v>212</v>
      </c>
      <c r="B696" s="71" t="s">
        <v>213</v>
      </c>
      <c r="C696" s="71" t="s">
        <v>214</v>
      </c>
      <c r="D696" s="71" t="s">
        <v>80</v>
      </c>
      <c r="E696" s="49" t="s">
        <v>40</v>
      </c>
      <c r="F696" s="49" t="s">
        <v>2315</v>
      </c>
      <c r="G696" s="72" t="s">
        <v>81</v>
      </c>
      <c r="H696" s="72" t="s">
        <v>19</v>
      </c>
      <c r="I696" s="71" t="s">
        <v>82</v>
      </c>
      <c r="J696" s="72" t="s">
        <v>21</v>
      </c>
      <c r="K696" s="72" t="s">
        <v>27</v>
      </c>
      <c r="L696" s="73">
        <v>293325</v>
      </c>
      <c r="M696" s="75">
        <v>293325</v>
      </c>
      <c r="N696" s="73">
        <v>913368.1</v>
      </c>
      <c r="O696" s="75">
        <v>1143368.08</v>
      </c>
    </row>
    <row r="697" spans="1:15" hidden="1" x14ac:dyDescent="0.25">
      <c r="A697" s="71" t="s">
        <v>215</v>
      </c>
      <c r="B697" s="71" t="s">
        <v>216</v>
      </c>
      <c r="C697" s="71" t="s">
        <v>217</v>
      </c>
      <c r="D697" s="71" t="s">
        <v>80</v>
      </c>
      <c r="E697" s="49" t="s">
        <v>40</v>
      </c>
      <c r="F697" s="49" t="s">
        <v>2315</v>
      </c>
      <c r="G697" s="72" t="s">
        <v>81</v>
      </c>
      <c r="H697" s="72" t="s">
        <v>19</v>
      </c>
      <c r="I697" s="71" t="s">
        <v>82</v>
      </c>
      <c r="J697" s="72" t="s">
        <v>21</v>
      </c>
      <c r="K697" s="72" t="s">
        <v>22</v>
      </c>
      <c r="L697" s="73">
        <v>465000</v>
      </c>
      <c r="M697" s="75">
        <v>465000</v>
      </c>
      <c r="N697" s="73">
        <v>1200000</v>
      </c>
      <c r="O697" s="75">
        <v>1300000</v>
      </c>
    </row>
    <row r="698" spans="1:15" hidden="1" x14ac:dyDescent="0.25">
      <c r="A698" s="71" t="s">
        <v>218</v>
      </c>
      <c r="B698" s="71" t="s">
        <v>219</v>
      </c>
      <c r="C698" s="71" t="s">
        <v>220</v>
      </c>
      <c r="D698" s="71" t="s">
        <v>80</v>
      </c>
      <c r="E698" s="49" t="s">
        <v>40</v>
      </c>
      <c r="F698" s="49" t="s">
        <v>2315</v>
      </c>
      <c r="G698" s="72" t="s">
        <v>81</v>
      </c>
      <c r="H698" s="72" t="s">
        <v>19</v>
      </c>
      <c r="I698" s="71" t="s">
        <v>82</v>
      </c>
      <c r="J698" s="72" t="s">
        <v>21</v>
      </c>
      <c r="K698" s="72" t="s">
        <v>22</v>
      </c>
      <c r="L698" s="73">
        <v>303415.8</v>
      </c>
      <c r="M698" s="75">
        <v>303415.78999999998</v>
      </c>
      <c r="N698" s="73">
        <v>1180000</v>
      </c>
      <c r="O698" s="75">
        <v>1180000</v>
      </c>
    </row>
    <row r="699" spans="1:15" hidden="1" x14ac:dyDescent="0.25">
      <c r="A699" s="71" t="s">
        <v>221</v>
      </c>
      <c r="B699" s="71" t="s">
        <v>222</v>
      </c>
      <c r="C699" s="71" t="s">
        <v>223</v>
      </c>
      <c r="D699" s="71" t="s">
        <v>80</v>
      </c>
      <c r="E699" s="49" t="s">
        <v>40</v>
      </c>
      <c r="F699" s="49" t="s">
        <v>2315</v>
      </c>
      <c r="G699" s="72" t="s">
        <v>81</v>
      </c>
      <c r="H699" s="72" t="s">
        <v>19</v>
      </c>
      <c r="I699" s="71" t="s">
        <v>82</v>
      </c>
      <c r="J699" s="72" t="s">
        <v>21</v>
      </c>
      <c r="K699" s="72" t="s">
        <v>22</v>
      </c>
      <c r="L699" s="73">
        <v>394736.8</v>
      </c>
      <c r="M699" s="75">
        <v>394736.84</v>
      </c>
      <c r="N699" s="73">
        <v>950000</v>
      </c>
      <c r="O699" s="75">
        <v>950000</v>
      </c>
    </row>
    <row r="700" spans="1:15" hidden="1" x14ac:dyDescent="0.25">
      <c r="A700" s="71" t="s">
        <v>224</v>
      </c>
      <c r="B700" s="71" t="s">
        <v>225</v>
      </c>
      <c r="C700" s="71" t="s">
        <v>226</v>
      </c>
      <c r="D700" s="71" t="s">
        <v>80</v>
      </c>
      <c r="E700" s="49" t="s">
        <v>40</v>
      </c>
      <c r="F700" s="49" t="s">
        <v>2315</v>
      </c>
      <c r="G700" s="72" t="s">
        <v>81</v>
      </c>
      <c r="H700" s="72" t="s">
        <v>19</v>
      </c>
      <c r="I700" s="71" t="s">
        <v>82</v>
      </c>
      <c r="J700" s="72" t="s">
        <v>21</v>
      </c>
      <c r="K700" s="72" t="s">
        <v>27</v>
      </c>
      <c r="L700" s="73">
        <v>250000</v>
      </c>
      <c r="M700" s="75">
        <v>250000</v>
      </c>
      <c r="N700" s="73">
        <v>500000</v>
      </c>
      <c r="O700" s="75">
        <v>1030363.07</v>
      </c>
    </row>
    <row r="701" spans="1:15" hidden="1" x14ac:dyDescent="0.25">
      <c r="A701" s="71" t="s">
        <v>227</v>
      </c>
      <c r="B701" s="71" t="s">
        <v>228</v>
      </c>
      <c r="C701" s="71" t="s">
        <v>229</v>
      </c>
      <c r="D701" s="71" t="s">
        <v>80</v>
      </c>
      <c r="E701" s="49" t="s">
        <v>40</v>
      </c>
      <c r="F701" s="49" t="s">
        <v>2315</v>
      </c>
      <c r="G701" s="72" t="s">
        <v>81</v>
      </c>
      <c r="H701" s="72" t="s">
        <v>19</v>
      </c>
      <c r="I701" s="71" t="s">
        <v>82</v>
      </c>
      <c r="J701" s="72" t="s">
        <v>21</v>
      </c>
      <c r="K701" s="72" t="s">
        <v>22</v>
      </c>
      <c r="L701" s="73">
        <v>190654.2</v>
      </c>
      <c r="M701" s="75">
        <v>190654.21</v>
      </c>
      <c r="N701" s="73">
        <v>418000</v>
      </c>
      <c r="O701" s="75">
        <v>427999.99999999988</v>
      </c>
    </row>
    <row r="702" spans="1:15" hidden="1" x14ac:dyDescent="0.25">
      <c r="A702" s="71" t="s">
        <v>230</v>
      </c>
      <c r="B702" s="71" t="s">
        <v>231</v>
      </c>
      <c r="C702" s="71" t="s">
        <v>232</v>
      </c>
      <c r="D702" s="71" t="s">
        <v>80</v>
      </c>
      <c r="E702" s="49" t="s">
        <v>40</v>
      </c>
      <c r="F702" s="49" t="s">
        <v>2315</v>
      </c>
      <c r="G702" s="72" t="s">
        <v>81</v>
      </c>
      <c r="H702" s="72" t="s">
        <v>19</v>
      </c>
      <c r="I702" s="71" t="s">
        <v>82</v>
      </c>
      <c r="J702" s="72" t="s">
        <v>21</v>
      </c>
      <c r="K702" s="72" t="s">
        <v>22</v>
      </c>
      <c r="L702" s="73">
        <v>50000</v>
      </c>
      <c r="M702" s="75">
        <v>50000</v>
      </c>
      <c r="N702" s="73">
        <v>215000</v>
      </c>
      <c r="O702" s="75">
        <v>215000</v>
      </c>
    </row>
    <row r="703" spans="1:15" hidden="1" x14ac:dyDescent="0.25">
      <c r="A703" s="71" t="s">
        <v>233</v>
      </c>
      <c r="B703" s="71" t="s">
        <v>234</v>
      </c>
      <c r="C703" s="71" t="s">
        <v>235</v>
      </c>
      <c r="D703" s="71" t="s">
        <v>80</v>
      </c>
      <c r="E703" s="49" t="s">
        <v>40</v>
      </c>
      <c r="F703" s="49" t="s">
        <v>2315</v>
      </c>
      <c r="G703" s="72" t="s">
        <v>81</v>
      </c>
      <c r="H703" s="72" t="s">
        <v>19</v>
      </c>
      <c r="I703" s="71" t="s">
        <v>82</v>
      </c>
      <c r="J703" s="72" t="s">
        <v>21</v>
      </c>
      <c r="K703" s="72" t="s">
        <v>27</v>
      </c>
      <c r="L703" s="73">
        <v>95000</v>
      </c>
      <c r="M703" s="75">
        <v>95000</v>
      </c>
      <c r="N703" s="73">
        <v>300000</v>
      </c>
      <c r="O703" s="75">
        <v>300000</v>
      </c>
    </row>
    <row r="704" spans="1:15" hidden="1" x14ac:dyDescent="0.25">
      <c r="A704" s="71" t="s">
        <v>236</v>
      </c>
      <c r="B704" s="71" t="s">
        <v>237</v>
      </c>
      <c r="C704" s="71" t="s">
        <v>238</v>
      </c>
      <c r="D704" s="71" t="s">
        <v>80</v>
      </c>
      <c r="E704" s="49" t="s">
        <v>40</v>
      </c>
      <c r="F704" s="49" t="s">
        <v>2315</v>
      </c>
      <c r="G704" s="72" t="s">
        <v>81</v>
      </c>
      <c r="H704" s="72" t="s">
        <v>19</v>
      </c>
      <c r="I704" s="71" t="s">
        <v>82</v>
      </c>
      <c r="J704" s="72" t="s">
        <v>21</v>
      </c>
      <c r="K704" s="72" t="s">
        <v>22</v>
      </c>
      <c r="L704" s="73">
        <v>139847.5</v>
      </c>
      <c r="M704" s="75">
        <v>139847.5</v>
      </c>
      <c r="N704" s="73">
        <v>300000</v>
      </c>
      <c r="O704" s="75">
        <v>300000</v>
      </c>
    </row>
    <row r="705" spans="1:15" hidden="1" x14ac:dyDescent="0.25">
      <c r="A705" s="71" t="s">
        <v>239</v>
      </c>
      <c r="B705" s="71" t="s">
        <v>240</v>
      </c>
      <c r="C705" s="71" t="s">
        <v>241</v>
      </c>
      <c r="D705" s="71" t="s">
        <v>80</v>
      </c>
      <c r="E705" s="49" t="s">
        <v>40</v>
      </c>
      <c r="F705" s="49" t="s">
        <v>2315</v>
      </c>
      <c r="G705" s="72" t="s">
        <v>81</v>
      </c>
      <c r="H705" s="72" t="s">
        <v>19</v>
      </c>
      <c r="I705" s="71" t="s">
        <v>82</v>
      </c>
      <c r="J705" s="72" t="s">
        <v>21</v>
      </c>
      <c r="K705" s="72" t="s">
        <v>22</v>
      </c>
      <c r="L705" s="73">
        <v>90055</v>
      </c>
      <c r="M705" s="75">
        <v>90055</v>
      </c>
      <c r="N705" s="73">
        <v>390000</v>
      </c>
      <c r="O705" s="75">
        <v>390000</v>
      </c>
    </row>
    <row r="706" spans="1:15" hidden="1" x14ac:dyDescent="0.25">
      <c r="A706" s="71" t="s">
        <v>242</v>
      </c>
      <c r="B706" s="71" t="s">
        <v>243</v>
      </c>
      <c r="C706" s="71" t="s">
        <v>244</v>
      </c>
      <c r="D706" s="71" t="s">
        <v>80</v>
      </c>
      <c r="E706" s="49" t="s">
        <v>40</v>
      </c>
      <c r="F706" s="49" t="s">
        <v>2315</v>
      </c>
      <c r="G706" s="72" t="s">
        <v>81</v>
      </c>
      <c r="H706" s="72" t="s">
        <v>19</v>
      </c>
      <c r="I706" s="71" t="s">
        <v>82</v>
      </c>
      <c r="J706" s="72" t="s">
        <v>21</v>
      </c>
      <c r="K706" s="72" t="s">
        <v>22</v>
      </c>
      <c r="L706" s="73">
        <v>150000</v>
      </c>
      <c r="M706" s="75">
        <v>75000</v>
      </c>
      <c r="N706" s="73">
        <v>150000</v>
      </c>
      <c r="O706" s="75">
        <v>150000</v>
      </c>
    </row>
    <row r="707" spans="1:15" hidden="1" x14ac:dyDescent="0.25">
      <c r="A707" s="71" t="s">
        <v>245</v>
      </c>
      <c r="B707" s="71" t="s">
        <v>246</v>
      </c>
      <c r="C707" s="71" t="s">
        <v>247</v>
      </c>
      <c r="D707" s="71" t="s">
        <v>80</v>
      </c>
      <c r="E707" s="49" t="s">
        <v>40</v>
      </c>
      <c r="F707" s="49" t="s">
        <v>2315</v>
      </c>
      <c r="G707" s="72" t="s">
        <v>81</v>
      </c>
      <c r="H707" s="72" t="s">
        <v>19</v>
      </c>
      <c r="I707" s="71" t="s">
        <v>82</v>
      </c>
      <c r="J707" s="72" t="s">
        <v>21</v>
      </c>
      <c r="K707" s="72" t="s">
        <v>22</v>
      </c>
      <c r="L707" s="73">
        <v>300867.20000000001</v>
      </c>
      <c r="M707" s="75">
        <v>300867.19</v>
      </c>
      <c r="N707" s="73">
        <v>379136.4</v>
      </c>
      <c r="O707" s="75">
        <v>667000</v>
      </c>
    </row>
    <row r="708" spans="1:15" hidden="1" x14ac:dyDescent="0.25">
      <c r="A708" s="71" t="s">
        <v>248</v>
      </c>
      <c r="B708" s="71" t="s">
        <v>249</v>
      </c>
      <c r="C708" s="71" t="s">
        <v>250</v>
      </c>
      <c r="D708" s="71" t="s">
        <v>80</v>
      </c>
      <c r="E708" s="49" t="s">
        <v>40</v>
      </c>
      <c r="F708" s="49" t="s">
        <v>2315</v>
      </c>
      <c r="G708" s="72" t="s">
        <v>81</v>
      </c>
      <c r="H708" s="72" t="s">
        <v>19</v>
      </c>
      <c r="I708" s="71" t="s">
        <v>82</v>
      </c>
      <c r="J708" s="72" t="s">
        <v>21</v>
      </c>
      <c r="K708" s="72" t="s">
        <v>22</v>
      </c>
      <c r="L708" s="73">
        <v>150997.6</v>
      </c>
      <c r="M708" s="75">
        <v>150997.57</v>
      </c>
      <c r="N708" s="73">
        <v>469995.1</v>
      </c>
      <c r="O708" s="75">
        <v>469995.13</v>
      </c>
    </row>
    <row r="709" spans="1:15" hidden="1" x14ac:dyDescent="0.25">
      <c r="A709" s="71" t="s">
        <v>251</v>
      </c>
      <c r="B709" s="71" t="s">
        <v>252</v>
      </c>
      <c r="C709" s="71" t="s">
        <v>253</v>
      </c>
      <c r="D709" s="71" t="s">
        <v>80</v>
      </c>
      <c r="E709" s="49" t="s">
        <v>40</v>
      </c>
      <c r="F709" s="49" t="s">
        <v>2315</v>
      </c>
      <c r="G709" s="72" t="s">
        <v>81</v>
      </c>
      <c r="H709" s="72" t="s">
        <v>19</v>
      </c>
      <c r="I709" s="71" t="s">
        <v>82</v>
      </c>
      <c r="J709" s="72" t="s">
        <v>21</v>
      </c>
      <c r="K709" s="72" t="s">
        <v>22</v>
      </c>
      <c r="L709" s="73">
        <v>830000</v>
      </c>
      <c r="M709" s="75">
        <v>830000</v>
      </c>
      <c r="N709" s="73">
        <v>1850000</v>
      </c>
      <c r="O709" s="75">
        <v>1850000</v>
      </c>
    </row>
    <row r="710" spans="1:15" hidden="1" x14ac:dyDescent="0.25">
      <c r="A710" s="71" t="s">
        <v>254</v>
      </c>
      <c r="B710" s="71" t="s">
        <v>255</v>
      </c>
      <c r="C710" s="71" t="s">
        <v>256</v>
      </c>
      <c r="D710" s="71" t="s">
        <v>80</v>
      </c>
      <c r="E710" s="49" t="s">
        <v>40</v>
      </c>
      <c r="F710" s="49" t="s">
        <v>2315</v>
      </c>
      <c r="G710" s="72" t="s">
        <v>81</v>
      </c>
      <c r="H710" s="72" t="s">
        <v>19</v>
      </c>
      <c r="I710" s="71" t="s">
        <v>82</v>
      </c>
      <c r="J710" s="72" t="s">
        <v>21</v>
      </c>
      <c r="K710" s="72" t="s">
        <v>22</v>
      </c>
      <c r="L710" s="73">
        <v>9300</v>
      </c>
      <c r="M710" s="75">
        <v>9300</v>
      </c>
      <c r="N710" s="73">
        <v>175000</v>
      </c>
      <c r="O710" s="75">
        <v>175000</v>
      </c>
    </row>
    <row r="711" spans="1:15" hidden="1" x14ac:dyDescent="0.25">
      <c r="A711" s="71" t="s">
        <v>257</v>
      </c>
      <c r="B711" s="71" t="s">
        <v>258</v>
      </c>
      <c r="C711" s="71" t="s">
        <v>259</v>
      </c>
      <c r="D711" s="71" t="s">
        <v>80</v>
      </c>
      <c r="E711" s="49" t="s">
        <v>40</v>
      </c>
      <c r="F711" s="49" t="s">
        <v>2315</v>
      </c>
      <c r="G711" s="72" t="s">
        <v>81</v>
      </c>
      <c r="H711" s="72" t="s">
        <v>19</v>
      </c>
      <c r="I711" s="71" t="s">
        <v>82</v>
      </c>
      <c r="J711" s="72" t="s">
        <v>21</v>
      </c>
      <c r="K711" s="72" t="s">
        <v>22</v>
      </c>
      <c r="L711" s="73">
        <v>324700</v>
      </c>
      <c r="M711" s="75">
        <v>324700</v>
      </c>
      <c r="N711" s="73">
        <v>1900000</v>
      </c>
      <c r="O711" s="75">
        <v>1900000</v>
      </c>
    </row>
    <row r="712" spans="1:15" hidden="1" x14ac:dyDescent="0.25">
      <c r="A712" s="71" t="s">
        <v>260</v>
      </c>
      <c r="B712" s="71" t="s">
        <v>261</v>
      </c>
      <c r="C712" s="71" t="s">
        <v>262</v>
      </c>
      <c r="D712" s="71" t="s">
        <v>80</v>
      </c>
      <c r="E712" s="49" t="s">
        <v>40</v>
      </c>
      <c r="F712" s="49" t="s">
        <v>2315</v>
      </c>
      <c r="G712" s="72" t="s">
        <v>81</v>
      </c>
      <c r="H712" s="72" t="s">
        <v>19</v>
      </c>
      <c r="I712" s="71" t="s">
        <v>82</v>
      </c>
      <c r="J712" s="72" t="s">
        <v>21</v>
      </c>
      <c r="K712" s="72" t="s">
        <v>27</v>
      </c>
      <c r="L712" s="73">
        <v>200000</v>
      </c>
      <c r="M712" s="75">
        <v>200000</v>
      </c>
      <c r="N712" s="73">
        <v>800000</v>
      </c>
      <c r="O712" s="75">
        <v>800000</v>
      </c>
    </row>
    <row r="713" spans="1:15" hidden="1" x14ac:dyDescent="0.25">
      <c r="A713" s="71" t="s">
        <v>263</v>
      </c>
      <c r="B713" s="71" t="s">
        <v>264</v>
      </c>
      <c r="C713" s="71" t="s">
        <v>265</v>
      </c>
      <c r="D713" s="71" t="s">
        <v>266</v>
      </c>
      <c r="E713" s="49" t="s">
        <v>40</v>
      </c>
      <c r="F713" s="49" t="s">
        <v>2315</v>
      </c>
      <c r="G713" s="72" t="s">
        <v>81</v>
      </c>
      <c r="H713" s="72" t="s">
        <v>19</v>
      </c>
      <c r="I713" s="71" t="s">
        <v>82</v>
      </c>
      <c r="J713" s="72" t="s">
        <v>21</v>
      </c>
      <c r="K713" s="72" t="s">
        <v>22</v>
      </c>
      <c r="L713" s="73">
        <v>1000000</v>
      </c>
      <c r="M713" s="75">
        <v>1000000</v>
      </c>
      <c r="N713" s="73">
        <v>15500000</v>
      </c>
      <c r="O713" s="75">
        <v>15500000</v>
      </c>
    </row>
    <row r="714" spans="1:15" hidden="1" x14ac:dyDescent="0.25">
      <c r="A714" s="71" t="s">
        <v>267</v>
      </c>
      <c r="B714" s="71" t="s">
        <v>268</v>
      </c>
      <c r="C714" s="71" t="s">
        <v>269</v>
      </c>
      <c r="D714" s="71" t="s">
        <v>80</v>
      </c>
      <c r="E714" s="49" t="s">
        <v>40</v>
      </c>
      <c r="F714" s="49" t="s">
        <v>2315</v>
      </c>
      <c r="G714" s="72" t="s">
        <v>81</v>
      </c>
      <c r="H714" s="72" t="s">
        <v>19</v>
      </c>
      <c r="I714" s="71" t="s">
        <v>82</v>
      </c>
      <c r="J714" s="72" t="s">
        <v>21</v>
      </c>
      <c r="K714" s="72" t="s">
        <v>22</v>
      </c>
      <c r="L714" s="73">
        <v>341412</v>
      </c>
      <c r="M714" s="75">
        <v>341412</v>
      </c>
      <c r="N714" s="73">
        <v>3250000</v>
      </c>
      <c r="O714" s="75">
        <v>3250000</v>
      </c>
    </row>
    <row r="715" spans="1:15" hidden="1" x14ac:dyDescent="0.25">
      <c r="A715" s="71" t="s">
        <v>270</v>
      </c>
      <c r="B715" s="71" t="s">
        <v>271</v>
      </c>
      <c r="C715" s="71" t="s">
        <v>272</v>
      </c>
      <c r="D715" s="71" t="s">
        <v>80</v>
      </c>
      <c r="E715" s="49" t="s">
        <v>40</v>
      </c>
      <c r="F715" s="49" t="s">
        <v>2315</v>
      </c>
      <c r="G715" s="72" t="s">
        <v>81</v>
      </c>
      <c r="H715" s="72" t="s">
        <v>19</v>
      </c>
      <c r="I715" s="71" t="s">
        <v>82</v>
      </c>
      <c r="J715" s="72" t="s">
        <v>21</v>
      </c>
      <c r="K715" s="72" t="s">
        <v>27</v>
      </c>
      <c r="L715" s="73">
        <v>168268.4</v>
      </c>
      <c r="M715" s="75">
        <v>168268.44</v>
      </c>
      <c r="N715" s="73">
        <v>370768.4</v>
      </c>
      <c r="O715" s="75">
        <v>370768.44</v>
      </c>
    </row>
    <row r="716" spans="1:15" hidden="1" x14ac:dyDescent="0.25">
      <c r="A716" s="71" t="s">
        <v>273</v>
      </c>
      <c r="B716" s="71" t="s">
        <v>274</v>
      </c>
      <c r="C716" s="71" t="s">
        <v>275</v>
      </c>
      <c r="D716" s="71" t="s">
        <v>80</v>
      </c>
      <c r="E716" s="49" t="s">
        <v>40</v>
      </c>
      <c r="F716" s="49" t="s">
        <v>2315</v>
      </c>
      <c r="G716" s="72" t="s">
        <v>81</v>
      </c>
      <c r="H716" s="72" t="s">
        <v>19</v>
      </c>
      <c r="I716" s="71" t="s">
        <v>82</v>
      </c>
      <c r="J716" s="72" t="s">
        <v>21</v>
      </c>
      <c r="K716" s="72" t="s">
        <v>22</v>
      </c>
      <c r="L716" s="73">
        <v>488785.5</v>
      </c>
      <c r="M716" s="75">
        <v>488785.5</v>
      </c>
      <c r="N716" s="73">
        <v>3005652.2</v>
      </c>
      <c r="O716" s="75">
        <v>3005652.19</v>
      </c>
    </row>
    <row r="717" spans="1:15" hidden="1" x14ac:dyDescent="0.25">
      <c r="A717" s="71" t="s">
        <v>276</v>
      </c>
      <c r="B717" s="71" t="s">
        <v>277</v>
      </c>
      <c r="C717" s="71" t="s">
        <v>278</v>
      </c>
      <c r="D717" s="71" t="s">
        <v>80</v>
      </c>
      <c r="E717" s="49" t="s">
        <v>40</v>
      </c>
      <c r="F717" s="49" t="s">
        <v>2315</v>
      </c>
      <c r="G717" s="72" t="s">
        <v>81</v>
      </c>
      <c r="H717" s="72" t="s">
        <v>19</v>
      </c>
      <c r="I717" s="71" t="s">
        <v>82</v>
      </c>
      <c r="J717" s="72" t="s">
        <v>21</v>
      </c>
      <c r="K717" s="72" t="s">
        <v>22</v>
      </c>
      <c r="L717" s="73">
        <v>52533.599999999999</v>
      </c>
      <c r="M717" s="75">
        <v>52533.64</v>
      </c>
      <c r="N717" s="73">
        <v>2359348.4</v>
      </c>
      <c r="O717" s="75">
        <v>2359348.4</v>
      </c>
    </row>
    <row r="718" spans="1:15" hidden="1" x14ac:dyDescent="0.25">
      <c r="A718" s="71" t="s">
        <v>279</v>
      </c>
      <c r="B718" s="71" t="s">
        <v>280</v>
      </c>
      <c r="C718" s="71" t="s">
        <v>281</v>
      </c>
      <c r="D718" s="71" t="s">
        <v>80</v>
      </c>
      <c r="E718" s="49" t="s">
        <v>40</v>
      </c>
      <c r="F718" s="49" t="s">
        <v>2315</v>
      </c>
      <c r="G718" s="72" t="s">
        <v>81</v>
      </c>
      <c r="H718" s="72" t="s">
        <v>19</v>
      </c>
      <c r="I718" s="71" t="s">
        <v>82</v>
      </c>
      <c r="J718" s="72" t="s">
        <v>21</v>
      </c>
      <c r="K718" s="72" t="s">
        <v>22</v>
      </c>
      <c r="L718" s="73">
        <v>242326.7</v>
      </c>
      <c r="M718" s="75">
        <v>93750</v>
      </c>
      <c r="N718" s="73">
        <v>242326.7</v>
      </c>
      <c r="O718" s="75">
        <v>282136.39</v>
      </c>
    </row>
    <row r="719" spans="1:15" hidden="1" x14ac:dyDescent="0.25">
      <c r="A719" s="71" t="s">
        <v>282</v>
      </c>
      <c r="B719" s="71" t="s">
        <v>283</v>
      </c>
      <c r="C719" s="71" t="s">
        <v>284</v>
      </c>
      <c r="D719" s="71" t="s">
        <v>80</v>
      </c>
      <c r="E719" s="49" t="s">
        <v>40</v>
      </c>
      <c r="F719" s="49" t="s">
        <v>2315</v>
      </c>
      <c r="G719" s="72" t="s">
        <v>81</v>
      </c>
      <c r="H719" s="72" t="s">
        <v>19</v>
      </c>
      <c r="I719" s="71" t="s">
        <v>82</v>
      </c>
      <c r="J719" s="72" t="s">
        <v>21</v>
      </c>
      <c r="K719" s="72" t="s">
        <v>22</v>
      </c>
      <c r="L719" s="73">
        <v>490000</v>
      </c>
      <c r="M719" s="75">
        <v>490000</v>
      </c>
      <c r="N719" s="73">
        <v>775000</v>
      </c>
      <c r="O719" s="75">
        <v>775000</v>
      </c>
    </row>
    <row r="720" spans="1:15" hidden="1" x14ac:dyDescent="0.25">
      <c r="A720" s="71" t="s">
        <v>285</v>
      </c>
      <c r="B720" s="71" t="s">
        <v>286</v>
      </c>
      <c r="C720" s="71" t="s">
        <v>287</v>
      </c>
      <c r="D720" s="71" t="s">
        <v>80</v>
      </c>
      <c r="E720" s="49" t="s">
        <v>40</v>
      </c>
      <c r="F720" s="49" t="s">
        <v>2315</v>
      </c>
      <c r="G720" s="72" t="s">
        <v>81</v>
      </c>
      <c r="H720" s="72" t="s">
        <v>19</v>
      </c>
      <c r="I720" s="71" t="s">
        <v>82</v>
      </c>
      <c r="J720" s="72" t="s">
        <v>21</v>
      </c>
      <c r="K720" s="72" t="s">
        <v>22</v>
      </c>
      <c r="L720" s="73">
        <v>325600</v>
      </c>
      <c r="M720" s="75">
        <v>325600</v>
      </c>
      <c r="N720" s="73">
        <v>700000</v>
      </c>
      <c r="O720" s="75">
        <v>700000</v>
      </c>
    </row>
    <row r="721" spans="1:15" hidden="1" x14ac:dyDescent="0.25">
      <c r="A721" s="71" t="s">
        <v>288</v>
      </c>
      <c r="B721" s="71" t="s">
        <v>289</v>
      </c>
      <c r="C721" s="71" t="s">
        <v>290</v>
      </c>
      <c r="D721" s="71" t="s">
        <v>80</v>
      </c>
      <c r="E721" s="49" t="s">
        <v>40</v>
      </c>
      <c r="F721" s="49" t="s">
        <v>2315</v>
      </c>
      <c r="G721" s="72" t="s">
        <v>81</v>
      </c>
      <c r="H721" s="72" t="s">
        <v>19</v>
      </c>
      <c r="I721" s="71" t="s">
        <v>82</v>
      </c>
      <c r="J721" s="72" t="s">
        <v>21</v>
      </c>
      <c r="K721" s="72" t="s">
        <v>22</v>
      </c>
      <c r="L721" s="73">
        <v>160000</v>
      </c>
      <c r="M721" s="75">
        <v>160000</v>
      </c>
      <c r="N721" s="73">
        <v>500000</v>
      </c>
      <c r="O721" s="75">
        <v>500000</v>
      </c>
    </row>
    <row r="722" spans="1:15" hidden="1" x14ac:dyDescent="0.25">
      <c r="A722" s="71" t="s">
        <v>291</v>
      </c>
      <c r="B722" s="71" t="s">
        <v>292</v>
      </c>
      <c r="C722" s="71" t="s">
        <v>293</v>
      </c>
      <c r="D722" s="71" t="s">
        <v>80</v>
      </c>
      <c r="E722" s="49" t="s">
        <v>40</v>
      </c>
      <c r="F722" s="49" t="s">
        <v>2315</v>
      </c>
      <c r="G722" s="72" t="s">
        <v>81</v>
      </c>
      <c r="H722" s="72" t="s">
        <v>19</v>
      </c>
      <c r="I722" s="71" t="s">
        <v>82</v>
      </c>
      <c r="J722" s="72" t="s">
        <v>21</v>
      </c>
      <c r="K722" s="72" t="s">
        <v>22</v>
      </c>
      <c r="L722" s="73">
        <v>400000</v>
      </c>
      <c r="M722" s="75">
        <v>100000</v>
      </c>
      <c r="N722" s="73">
        <v>400000</v>
      </c>
      <c r="O722" s="75">
        <v>400000</v>
      </c>
    </row>
    <row r="723" spans="1:15" hidden="1" x14ac:dyDescent="0.25">
      <c r="A723" s="71" t="s">
        <v>294</v>
      </c>
      <c r="B723" s="71" t="s">
        <v>295</v>
      </c>
      <c r="C723" s="71" t="s">
        <v>296</v>
      </c>
      <c r="D723" s="71" t="s">
        <v>40</v>
      </c>
      <c r="E723" s="49" t="s">
        <v>40</v>
      </c>
      <c r="F723" s="49" t="s">
        <v>2315</v>
      </c>
      <c r="G723" s="72" t="s">
        <v>81</v>
      </c>
      <c r="H723" s="72" t="s">
        <v>19</v>
      </c>
      <c r="I723" s="71" t="s">
        <v>82</v>
      </c>
      <c r="J723" s="72" t="s">
        <v>21</v>
      </c>
      <c r="K723" s="72" t="s">
        <v>22</v>
      </c>
      <c r="L723" s="73">
        <v>94304.6</v>
      </c>
      <c r="M723" s="75">
        <v>94304.55</v>
      </c>
      <c r="N723" s="73">
        <v>280000</v>
      </c>
      <c r="O723" s="75">
        <v>280000</v>
      </c>
    </row>
    <row r="724" spans="1:15" hidden="1" x14ac:dyDescent="0.25">
      <c r="A724" s="71" t="s">
        <v>297</v>
      </c>
      <c r="B724" s="71" t="s">
        <v>298</v>
      </c>
      <c r="C724" s="71" t="s">
        <v>299</v>
      </c>
      <c r="D724" s="71" t="s">
        <v>80</v>
      </c>
      <c r="E724" s="49" t="s">
        <v>40</v>
      </c>
      <c r="F724" s="49" t="s">
        <v>2315</v>
      </c>
      <c r="G724" s="72" t="s">
        <v>81</v>
      </c>
      <c r="H724" s="72" t="s">
        <v>19</v>
      </c>
      <c r="I724" s="71" t="s">
        <v>82</v>
      </c>
      <c r="J724" s="72" t="s">
        <v>21</v>
      </c>
      <c r="K724" s="72" t="s">
        <v>22</v>
      </c>
      <c r="L724" s="73">
        <v>460000</v>
      </c>
      <c r="M724" s="75">
        <v>120000</v>
      </c>
      <c r="N724" s="73">
        <v>460000</v>
      </c>
      <c r="O724" s="75">
        <v>470000</v>
      </c>
    </row>
    <row r="725" spans="1:15" hidden="1" x14ac:dyDescent="0.25">
      <c r="A725" s="71" t="s">
        <v>300</v>
      </c>
      <c r="B725" s="71" t="s">
        <v>301</v>
      </c>
      <c r="C725" s="71" t="s">
        <v>302</v>
      </c>
      <c r="D725" s="71" t="s">
        <v>80</v>
      </c>
      <c r="E725" s="49" t="s">
        <v>40</v>
      </c>
      <c r="F725" s="49" t="s">
        <v>2315</v>
      </c>
      <c r="G725" s="72" t="s">
        <v>81</v>
      </c>
      <c r="H725" s="72" t="s">
        <v>19</v>
      </c>
      <c r="I725" s="71" t="s">
        <v>82</v>
      </c>
      <c r="J725" s="72" t="s">
        <v>21</v>
      </c>
      <c r="K725" s="72" t="s">
        <v>22</v>
      </c>
      <c r="L725" s="73">
        <v>210000</v>
      </c>
      <c r="M725" s="75">
        <v>210000</v>
      </c>
      <c r="N725" s="73">
        <v>300000</v>
      </c>
      <c r="O725" s="75">
        <v>300000</v>
      </c>
    </row>
    <row r="726" spans="1:15" hidden="1" x14ac:dyDescent="0.25">
      <c r="A726" s="71" t="s">
        <v>303</v>
      </c>
      <c r="B726" s="71" t="s">
        <v>304</v>
      </c>
      <c r="C726" s="71" t="s">
        <v>305</v>
      </c>
      <c r="D726" s="71" t="s">
        <v>80</v>
      </c>
      <c r="E726" s="49" t="s">
        <v>40</v>
      </c>
      <c r="F726" s="49" t="s">
        <v>2315</v>
      </c>
      <c r="G726" s="72" t="s">
        <v>81</v>
      </c>
      <c r="H726" s="72" t="s">
        <v>19</v>
      </c>
      <c r="I726" s="71" t="s">
        <v>82</v>
      </c>
      <c r="J726" s="72" t="s">
        <v>21</v>
      </c>
      <c r="K726" s="72" t="s">
        <v>22</v>
      </c>
      <c r="L726" s="73">
        <v>340000</v>
      </c>
      <c r="M726" s="75">
        <v>340000</v>
      </c>
      <c r="N726" s="73">
        <v>700000</v>
      </c>
      <c r="O726" s="75">
        <v>700000</v>
      </c>
    </row>
    <row r="727" spans="1:15" hidden="1" x14ac:dyDescent="0.25">
      <c r="A727" s="71" t="s">
        <v>306</v>
      </c>
      <c r="B727" s="71" t="s">
        <v>307</v>
      </c>
      <c r="C727" s="71" t="s">
        <v>308</v>
      </c>
      <c r="D727" s="71" t="s">
        <v>80</v>
      </c>
      <c r="E727" s="49" t="s">
        <v>40</v>
      </c>
      <c r="F727" s="49" t="s">
        <v>2315</v>
      </c>
      <c r="G727" s="72" t="s">
        <v>81</v>
      </c>
      <c r="H727" s="72" t="s">
        <v>19</v>
      </c>
      <c r="I727" s="71" t="s">
        <v>82</v>
      </c>
      <c r="J727" s="72" t="s">
        <v>21</v>
      </c>
      <c r="K727" s="72" t="s">
        <v>27</v>
      </c>
      <c r="L727" s="73">
        <v>191027</v>
      </c>
      <c r="M727" s="75">
        <v>191026.97</v>
      </c>
      <c r="N727" s="73">
        <v>1116835.1000000001</v>
      </c>
      <c r="O727" s="75">
        <v>1116835.1399999999</v>
      </c>
    </row>
    <row r="728" spans="1:15" hidden="1" x14ac:dyDescent="0.25">
      <c r="A728" s="71" t="s">
        <v>309</v>
      </c>
      <c r="B728" s="71" t="s">
        <v>310</v>
      </c>
      <c r="C728" s="71" t="s">
        <v>311</v>
      </c>
      <c r="D728" s="71" t="s">
        <v>80</v>
      </c>
      <c r="E728" s="49" t="s">
        <v>40</v>
      </c>
      <c r="F728" s="49" t="s">
        <v>2315</v>
      </c>
      <c r="G728" s="72" t="s">
        <v>81</v>
      </c>
      <c r="H728" s="72" t="s">
        <v>19</v>
      </c>
      <c r="I728" s="71" t="s">
        <v>82</v>
      </c>
      <c r="J728" s="72" t="s">
        <v>21</v>
      </c>
      <c r="K728" s="72" t="s">
        <v>22</v>
      </c>
      <c r="L728" s="73">
        <v>118648.2</v>
      </c>
      <c r="M728" s="75">
        <v>118648.23</v>
      </c>
      <c r="N728" s="73">
        <v>355000</v>
      </c>
      <c r="O728" s="75">
        <v>355000</v>
      </c>
    </row>
    <row r="729" spans="1:15" hidden="1" x14ac:dyDescent="0.25">
      <c r="A729" s="71" t="s">
        <v>312</v>
      </c>
      <c r="B729" s="71" t="s">
        <v>313</v>
      </c>
      <c r="C729" s="71" t="s">
        <v>314</v>
      </c>
      <c r="D729" s="71" t="s">
        <v>80</v>
      </c>
      <c r="E729" s="49" t="s">
        <v>40</v>
      </c>
      <c r="F729" s="49" t="s">
        <v>2315</v>
      </c>
      <c r="G729" s="72" t="s">
        <v>81</v>
      </c>
      <c r="H729" s="72" t="s">
        <v>19</v>
      </c>
      <c r="I729" s="71" t="s">
        <v>82</v>
      </c>
      <c r="J729" s="72" t="s">
        <v>21</v>
      </c>
      <c r="K729" s="72" t="s">
        <v>27</v>
      </c>
      <c r="L729" s="73">
        <v>168815.6</v>
      </c>
      <c r="M729" s="75">
        <v>168815.56</v>
      </c>
      <c r="N729" s="73">
        <v>1195999.2</v>
      </c>
      <c r="O729" s="75">
        <v>1195999.2</v>
      </c>
    </row>
    <row r="730" spans="1:15" hidden="1" x14ac:dyDescent="0.25">
      <c r="A730" s="71" t="s">
        <v>315</v>
      </c>
      <c r="B730" s="71" t="s">
        <v>316</v>
      </c>
      <c r="C730" s="71" t="s">
        <v>317</v>
      </c>
      <c r="D730" s="71" t="s">
        <v>80</v>
      </c>
      <c r="E730" s="49" t="s">
        <v>40</v>
      </c>
      <c r="F730" s="49" t="s">
        <v>2315</v>
      </c>
      <c r="G730" s="72" t="s">
        <v>81</v>
      </c>
      <c r="H730" s="72" t="s">
        <v>19</v>
      </c>
      <c r="I730" s="71" t="s">
        <v>82</v>
      </c>
      <c r="J730" s="72" t="s">
        <v>21</v>
      </c>
      <c r="K730" s="72" t="s">
        <v>22</v>
      </c>
      <c r="L730" s="73">
        <v>215000</v>
      </c>
      <c r="M730" s="75">
        <v>215000</v>
      </c>
      <c r="N730" s="73">
        <v>450000</v>
      </c>
      <c r="O730" s="75">
        <v>450000</v>
      </c>
    </row>
    <row r="731" spans="1:15" hidden="1" x14ac:dyDescent="0.25">
      <c r="A731" s="71" t="s">
        <v>318</v>
      </c>
      <c r="B731" s="71" t="s">
        <v>319</v>
      </c>
      <c r="C731" s="71" t="s">
        <v>320</v>
      </c>
      <c r="D731" s="71" t="s">
        <v>80</v>
      </c>
      <c r="E731" s="49" t="s">
        <v>40</v>
      </c>
      <c r="F731" s="49" t="s">
        <v>2315</v>
      </c>
      <c r="G731" s="72" t="s">
        <v>81</v>
      </c>
      <c r="H731" s="72" t="s">
        <v>19</v>
      </c>
      <c r="I731" s="71" t="s">
        <v>82</v>
      </c>
      <c r="J731" s="72" t="s">
        <v>21</v>
      </c>
      <c r="K731" s="72" t="s">
        <v>22</v>
      </c>
      <c r="L731" s="73">
        <v>461538.5</v>
      </c>
      <c r="M731" s="75">
        <v>461538.46</v>
      </c>
      <c r="N731" s="73">
        <v>1040000</v>
      </c>
      <c r="O731" s="75">
        <v>1040000</v>
      </c>
    </row>
    <row r="732" spans="1:15" hidden="1" x14ac:dyDescent="0.25">
      <c r="A732" s="71" t="s">
        <v>321</v>
      </c>
      <c r="B732" s="71" t="s">
        <v>322</v>
      </c>
      <c r="C732" s="71" t="s">
        <v>323</v>
      </c>
      <c r="D732" s="71" t="s">
        <v>80</v>
      </c>
      <c r="E732" s="49" t="s">
        <v>40</v>
      </c>
      <c r="F732" s="49" t="s">
        <v>2315</v>
      </c>
      <c r="G732" s="72" t="s">
        <v>81</v>
      </c>
      <c r="H732" s="72" t="s">
        <v>19</v>
      </c>
      <c r="I732" s="71" t="s">
        <v>82</v>
      </c>
      <c r="J732" s="72" t="s">
        <v>21</v>
      </c>
      <c r="K732" s="72" t="s">
        <v>27</v>
      </c>
      <c r="L732" s="73">
        <v>154000</v>
      </c>
      <c r="M732" s="75">
        <v>154000</v>
      </c>
      <c r="N732" s="73">
        <v>270000</v>
      </c>
      <c r="O732" s="75">
        <v>270000</v>
      </c>
    </row>
    <row r="733" spans="1:15" hidden="1" x14ac:dyDescent="0.25">
      <c r="A733" s="71" t="s">
        <v>324</v>
      </c>
      <c r="B733" s="71" t="s">
        <v>325</v>
      </c>
      <c r="C733" s="71" t="s">
        <v>326</v>
      </c>
      <c r="D733" s="71" t="s">
        <v>80</v>
      </c>
      <c r="E733" s="49" t="s">
        <v>40</v>
      </c>
      <c r="F733" s="49" t="s">
        <v>2315</v>
      </c>
      <c r="G733" s="72" t="s">
        <v>81</v>
      </c>
      <c r="H733" s="72" t="s">
        <v>19</v>
      </c>
      <c r="I733" s="71" t="s">
        <v>82</v>
      </c>
      <c r="J733" s="72" t="s">
        <v>21</v>
      </c>
      <c r="K733" s="72" t="s">
        <v>22</v>
      </c>
      <c r="L733" s="73">
        <v>106500</v>
      </c>
      <c r="M733" s="75">
        <v>106500</v>
      </c>
      <c r="N733" s="73">
        <v>280000</v>
      </c>
      <c r="O733" s="75">
        <v>283500</v>
      </c>
    </row>
    <row r="734" spans="1:15" hidden="1" x14ac:dyDescent="0.25">
      <c r="A734" s="71" t="s">
        <v>327</v>
      </c>
      <c r="B734" s="71" t="s">
        <v>328</v>
      </c>
      <c r="C734" s="71" t="s">
        <v>329</v>
      </c>
      <c r="D734" s="71" t="s">
        <v>40</v>
      </c>
      <c r="E734" s="49" t="s">
        <v>40</v>
      </c>
      <c r="F734" s="49" t="s">
        <v>2315</v>
      </c>
      <c r="G734" s="72" t="s">
        <v>81</v>
      </c>
      <c r="H734" s="72" t="s">
        <v>19</v>
      </c>
      <c r="I734" s="71" t="s">
        <v>82</v>
      </c>
      <c r="J734" s="72" t="s">
        <v>21</v>
      </c>
      <c r="K734" s="72" t="s">
        <v>22</v>
      </c>
      <c r="L734" s="73">
        <v>415000</v>
      </c>
      <c r="M734" s="75">
        <v>197024.1</v>
      </c>
      <c r="N734" s="73">
        <v>415000</v>
      </c>
      <c r="O734" s="75">
        <v>415000</v>
      </c>
    </row>
    <row r="735" spans="1:15" hidden="1" x14ac:dyDescent="0.25">
      <c r="A735" s="71" t="s">
        <v>330</v>
      </c>
      <c r="B735" s="71" t="s">
        <v>331</v>
      </c>
      <c r="C735" s="71" t="s">
        <v>332</v>
      </c>
      <c r="D735" s="71" t="s">
        <v>40</v>
      </c>
      <c r="E735" s="49" t="s">
        <v>40</v>
      </c>
      <c r="F735" s="49" t="s">
        <v>2315</v>
      </c>
      <c r="G735" s="72" t="s">
        <v>81</v>
      </c>
      <c r="H735" s="72" t="s">
        <v>19</v>
      </c>
      <c r="I735" s="71" t="s">
        <v>82</v>
      </c>
      <c r="J735" s="72" t="s">
        <v>21</v>
      </c>
      <c r="K735" s="72" t="s">
        <v>22</v>
      </c>
      <c r="L735" s="73">
        <v>85041.3</v>
      </c>
      <c r="M735" s="75">
        <v>85041.33</v>
      </c>
      <c r="N735" s="73">
        <v>398301.7</v>
      </c>
      <c r="O735" s="75">
        <v>398301.66</v>
      </c>
    </row>
    <row r="736" spans="1:15" hidden="1" x14ac:dyDescent="0.25">
      <c r="A736" s="71" t="s">
        <v>333</v>
      </c>
      <c r="B736" s="71" t="s">
        <v>334</v>
      </c>
      <c r="C736" s="71" t="s">
        <v>335</v>
      </c>
      <c r="D736" s="71" t="s">
        <v>80</v>
      </c>
      <c r="E736" s="49" t="s">
        <v>40</v>
      </c>
      <c r="F736" s="49" t="s">
        <v>2315</v>
      </c>
      <c r="G736" s="72" t="s">
        <v>81</v>
      </c>
      <c r="H736" s="72" t="s">
        <v>19</v>
      </c>
      <c r="I736" s="71" t="s">
        <v>82</v>
      </c>
      <c r="J736" s="72" t="s">
        <v>21</v>
      </c>
      <c r="K736" s="72" t="s">
        <v>22</v>
      </c>
      <c r="L736" s="73">
        <v>136458.70000000001</v>
      </c>
      <c r="M736" s="75">
        <v>136458.65</v>
      </c>
      <c r="N736" s="73">
        <v>334000</v>
      </c>
      <c r="O736" s="75">
        <v>334000</v>
      </c>
    </row>
    <row r="737" spans="1:15" hidden="1" x14ac:dyDescent="0.25">
      <c r="A737" s="71" t="s">
        <v>336</v>
      </c>
      <c r="B737" s="71" t="s">
        <v>337</v>
      </c>
      <c r="C737" s="71" t="s">
        <v>338</v>
      </c>
      <c r="D737" s="71" t="s">
        <v>80</v>
      </c>
      <c r="E737" s="49" t="s">
        <v>40</v>
      </c>
      <c r="F737" s="49" t="s">
        <v>2315</v>
      </c>
      <c r="G737" s="72" t="s">
        <v>81</v>
      </c>
      <c r="H737" s="72" t="s">
        <v>19</v>
      </c>
      <c r="I737" s="71" t="s">
        <v>82</v>
      </c>
      <c r="J737" s="72" t="s">
        <v>21</v>
      </c>
      <c r="K737" s="72" t="s">
        <v>22</v>
      </c>
      <c r="L737" s="73">
        <v>126481.9</v>
      </c>
      <c r="M737" s="75">
        <v>126481.9</v>
      </c>
      <c r="N737" s="73">
        <v>941800</v>
      </c>
      <c r="O737" s="75">
        <v>941800</v>
      </c>
    </row>
    <row r="738" spans="1:15" hidden="1" x14ac:dyDescent="0.25">
      <c r="A738" s="71" t="s">
        <v>343</v>
      </c>
      <c r="B738" s="71" t="s">
        <v>344</v>
      </c>
      <c r="C738" s="71" t="s">
        <v>345</v>
      </c>
      <c r="D738" s="71" t="s">
        <v>36</v>
      </c>
      <c r="E738" s="49" t="s">
        <v>36</v>
      </c>
      <c r="F738" s="49" t="s">
        <v>2316</v>
      </c>
      <c r="G738" s="72" t="s">
        <v>81</v>
      </c>
      <c r="H738" s="72" t="s">
        <v>19</v>
      </c>
      <c r="I738" s="71" t="s">
        <v>82</v>
      </c>
      <c r="J738" s="72" t="s">
        <v>21</v>
      </c>
      <c r="K738" s="72" t="s">
        <v>22</v>
      </c>
      <c r="L738" s="73">
        <v>3000000</v>
      </c>
      <c r="M738" s="75">
        <v>3000000</v>
      </c>
      <c r="N738" s="73">
        <v>5300000</v>
      </c>
      <c r="O738" s="75">
        <v>5300000</v>
      </c>
    </row>
    <row r="739" spans="1:15" hidden="1" x14ac:dyDescent="0.25">
      <c r="A739" s="71" t="s">
        <v>483</v>
      </c>
      <c r="B739" s="71" t="s">
        <v>484</v>
      </c>
      <c r="C739" s="71" t="s">
        <v>485</v>
      </c>
      <c r="D739" s="71" t="s">
        <v>36</v>
      </c>
      <c r="E739" s="49" t="s">
        <v>36</v>
      </c>
      <c r="F739" s="49" t="s">
        <v>2317</v>
      </c>
      <c r="G739" s="72" t="s">
        <v>81</v>
      </c>
      <c r="H739" s="72" t="s">
        <v>19</v>
      </c>
      <c r="I739" s="71" t="s">
        <v>82</v>
      </c>
      <c r="J739" s="72" t="s">
        <v>21</v>
      </c>
      <c r="K739" s="72" t="s">
        <v>22</v>
      </c>
      <c r="L739" s="73">
        <v>38128.199999999997</v>
      </c>
      <c r="M739" s="75">
        <v>38128.15</v>
      </c>
      <c r="N739" s="73">
        <v>100036</v>
      </c>
      <c r="O739" s="75">
        <v>100000</v>
      </c>
    </row>
    <row r="740" spans="1:15" hidden="1" x14ac:dyDescent="0.25">
      <c r="A740" s="71" t="s">
        <v>486</v>
      </c>
      <c r="B740" s="71" t="s">
        <v>487</v>
      </c>
      <c r="C740" s="71" t="s">
        <v>488</v>
      </c>
      <c r="D740" s="71" t="s">
        <v>36</v>
      </c>
      <c r="E740" s="49" t="s">
        <v>36</v>
      </c>
      <c r="F740" s="49" t="s">
        <v>2317</v>
      </c>
      <c r="G740" s="72" t="s">
        <v>81</v>
      </c>
      <c r="H740" s="72" t="s">
        <v>19</v>
      </c>
      <c r="I740" s="71" t="s">
        <v>82</v>
      </c>
      <c r="J740" s="72" t="s">
        <v>21</v>
      </c>
      <c r="K740" s="72" t="s">
        <v>22</v>
      </c>
      <c r="L740" s="73">
        <v>73886.5</v>
      </c>
      <c r="M740" s="75">
        <v>73886.509999999995</v>
      </c>
      <c r="N740" s="73">
        <v>523144.2</v>
      </c>
      <c r="O740" s="75">
        <v>523144.18</v>
      </c>
    </row>
    <row r="741" spans="1:15" hidden="1" x14ac:dyDescent="0.25">
      <c r="A741" s="71" t="s">
        <v>489</v>
      </c>
      <c r="B741" s="71" t="s">
        <v>490</v>
      </c>
      <c r="C741" s="71" t="s">
        <v>491</v>
      </c>
      <c r="D741" s="71" t="s">
        <v>36</v>
      </c>
      <c r="E741" s="49" t="s">
        <v>36</v>
      </c>
      <c r="F741" s="49" t="s">
        <v>2317</v>
      </c>
      <c r="G741" s="72" t="s">
        <v>81</v>
      </c>
      <c r="H741" s="72" t="s">
        <v>19</v>
      </c>
      <c r="I741" s="71" t="s">
        <v>82</v>
      </c>
      <c r="J741" s="72" t="s">
        <v>21</v>
      </c>
      <c r="K741" s="72" t="s">
        <v>22</v>
      </c>
      <c r="L741" s="73">
        <v>315000</v>
      </c>
      <c r="M741" s="75">
        <v>315000</v>
      </c>
      <c r="N741" s="73">
        <v>700000</v>
      </c>
      <c r="O741" s="75">
        <v>700000</v>
      </c>
    </row>
    <row r="742" spans="1:15" hidden="1" x14ac:dyDescent="0.25">
      <c r="A742" s="71" t="s">
        <v>492</v>
      </c>
      <c r="B742" s="71" t="s">
        <v>493</v>
      </c>
      <c r="C742" s="71" t="s">
        <v>494</v>
      </c>
      <c r="D742" s="71" t="s">
        <v>36</v>
      </c>
      <c r="E742" s="49" t="s">
        <v>36</v>
      </c>
      <c r="F742" s="49" t="s">
        <v>2317</v>
      </c>
      <c r="G742" s="72" t="s">
        <v>81</v>
      </c>
      <c r="H742" s="72" t="s">
        <v>19</v>
      </c>
      <c r="I742" s="71" t="s">
        <v>82</v>
      </c>
      <c r="J742" s="72" t="s">
        <v>21</v>
      </c>
      <c r="K742" s="72" t="s">
        <v>22</v>
      </c>
      <c r="L742" s="73">
        <v>1641915</v>
      </c>
      <c r="M742" s="75">
        <v>408171.08</v>
      </c>
      <c r="N742" s="73">
        <v>1641915</v>
      </c>
      <c r="O742" s="75">
        <v>1641914.95</v>
      </c>
    </row>
    <row r="743" spans="1:15" hidden="1" x14ac:dyDescent="0.25">
      <c r="A743" s="71" t="s">
        <v>495</v>
      </c>
      <c r="B743" s="71" t="s">
        <v>496</v>
      </c>
      <c r="C743" s="71" t="s">
        <v>497</v>
      </c>
      <c r="D743" s="71" t="s">
        <v>36</v>
      </c>
      <c r="E743" s="49" t="s">
        <v>36</v>
      </c>
      <c r="F743" s="49" t="s">
        <v>2317</v>
      </c>
      <c r="G743" s="72" t="s">
        <v>81</v>
      </c>
      <c r="H743" s="72" t="s">
        <v>19</v>
      </c>
      <c r="I743" s="71" t="s">
        <v>82</v>
      </c>
      <c r="J743" s="72" t="s">
        <v>21</v>
      </c>
      <c r="K743" s="72" t="s">
        <v>22</v>
      </c>
      <c r="L743" s="73">
        <v>42729.1</v>
      </c>
      <c r="M743" s="75">
        <v>42729.1</v>
      </c>
      <c r="N743" s="73">
        <v>66729.100000000006</v>
      </c>
      <c r="O743" s="75">
        <v>166822.75</v>
      </c>
    </row>
    <row r="744" spans="1:15" hidden="1" x14ac:dyDescent="0.25">
      <c r="A744" s="71" t="s">
        <v>498</v>
      </c>
      <c r="B744" s="71" t="s">
        <v>499</v>
      </c>
      <c r="C744" s="71" t="s">
        <v>500</v>
      </c>
      <c r="D744" s="71" t="s">
        <v>36</v>
      </c>
      <c r="E744" s="49" t="s">
        <v>36</v>
      </c>
      <c r="F744" s="49" t="s">
        <v>2317</v>
      </c>
      <c r="G744" s="72" t="s">
        <v>81</v>
      </c>
      <c r="H744" s="72" t="s">
        <v>19</v>
      </c>
      <c r="I744" s="71" t="s">
        <v>82</v>
      </c>
      <c r="J744" s="72" t="s">
        <v>21</v>
      </c>
      <c r="K744" s="72" t="s">
        <v>22</v>
      </c>
      <c r="L744" s="73">
        <v>342718.3</v>
      </c>
      <c r="M744" s="75">
        <v>467707.02</v>
      </c>
      <c r="N744" s="74">
        <v>467707.02</v>
      </c>
      <c r="O744" s="75">
        <v>699425.78</v>
      </c>
    </row>
    <row r="745" spans="1:15" hidden="1" x14ac:dyDescent="0.25">
      <c r="A745" s="71" t="s">
        <v>501</v>
      </c>
      <c r="B745" s="71" t="s">
        <v>502</v>
      </c>
      <c r="C745" s="71" t="s">
        <v>503</v>
      </c>
      <c r="D745" s="71" t="s">
        <v>36</v>
      </c>
      <c r="E745" s="49" t="s">
        <v>36</v>
      </c>
      <c r="F745" s="49" t="s">
        <v>2317</v>
      </c>
      <c r="G745" s="72" t="s">
        <v>81</v>
      </c>
      <c r="H745" s="72" t="s">
        <v>19</v>
      </c>
      <c r="I745" s="71" t="s">
        <v>82</v>
      </c>
      <c r="J745" s="72" t="s">
        <v>21</v>
      </c>
      <c r="K745" s="72" t="s">
        <v>22</v>
      </c>
      <c r="L745" s="73">
        <v>262540</v>
      </c>
      <c r="M745" s="75">
        <v>58352.49</v>
      </c>
      <c r="N745" s="73">
        <v>262540</v>
      </c>
      <c r="O745" s="75">
        <v>262540</v>
      </c>
    </row>
    <row r="746" spans="1:15" hidden="1" x14ac:dyDescent="0.25">
      <c r="A746" s="71" t="s">
        <v>504</v>
      </c>
      <c r="B746" s="71" t="s">
        <v>505</v>
      </c>
      <c r="C746" s="71" t="s">
        <v>506</v>
      </c>
      <c r="D746" s="71" t="s">
        <v>36</v>
      </c>
      <c r="E746" s="49" t="s">
        <v>36</v>
      </c>
      <c r="F746" s="49" t="s">
        <v>2317</v>
      </c>
      <c r="G746" s="72" t="s">
        <v>81</v>
      </c>
      <c r="H746" s="72" t="s">
        <v>19</v>
      </c>
      <c r="I746" s="71" t="s">
        <v>82</v>
      </c>
      <c r="J746" s="72" t="s">
        <v>21</v>
      </c>
      <c r="K746" s="72" t="s">
        <v>22</v>
      </c>
      <c r="L746" s="73">
        <v>441141.9</v>
      </c>
      <c r="M746" s="75">
        <v>441141.85</v>
      </c>
      <c r="N746" s="73">
        <v>500000</v>
      </c>
      <c r="O746" s="75">
        <v>1234640.1399999999</v>
      </c>
    </row>
    <row r="747" spans="1:15" hidden="1" x14ac:dyDescent="0.25">
      <c r="A747" s="71" t="s">
        <v>507</v>
      </c>
      <c r="B747" s="71" t="s">
        <v>508</v>
      </c>
      <c r="C747" s="71" t="s">
        <v>509</v>
      </c>
      <c r="D747" s="71" t="s">
        <v>36</v>
      </c>
      <c r="E747" s="49" t="s">
        <v>36</v>
      </c>
      <c r="F747" s="49" t="s">
        <v>2317</v>
      </c>
      <c r="G747" s="72" t="s">
        <v>81</v>
      </c>
      <c r="H747" s="72" t="s">
        <v>19</v>
      </c>
      <c r="I747" s="71" t="s">
        <v>82</v>
      </c>
      <c r="J747" s="72" t="s">
        <v>21</v>
      </c>
      <c r="K747" s="72" t="s">
        <v>22</v>
      </c>
      <c r="L747" s="73">
        <v>200000</v>
      </c>
      <c r="M747" s="75">
        <v>200000</v>
      </c>
      <c r="N747" s="73">
        <v>400000</v>
      </c>
      <c r="O747" s="75">
        <v>400000</v>
      </c>
    </row>
    <row r="748" spans="1:15" hidden="1" x14ac:dyDescent="0.25">
      <c r="A748" s="71" t="s">
        <v>510</v>
      </c>
      <c r="B748" s="71" t="s">
        <v>511</v>
      </c>
      <c r="C748" s="71" t="s">
        <v>512</v>
      </c>
      <c r="D748" s="71" t="s">
        <v>36</v>
      </c>
      <c r="E748" s="49" t="s">
        <v>36</v>
      </c>
      <c r="F748" s="49" t="s">
        <v>2317</v>
      </c>
      <c r="G748" s="72" t="s">
        <v>81</v>
      </c>
      <c r="H748" s="72" t="s">
        <v>19</v>
      </c>
      <c r="I748" s="71" t="s">
        <v>82</v>
      </c>
      <c r="J748" s="72" t="s">
        <v>21</v>
      </c>
      <c r="K748" s="72" t="s">
        <v>22</v>
      </c>
      <c r="L748" s="73">
        <v>212173.7</v>
      </c>
      <c r="M748" s="75">
        <v>212173.65</v>
      </c>
      <c r="N748" s="73">
        <v>569983.6</v>
      </c>
      <c r="O748" s="75">
        <v>569983.6</v>
      </c>
    </row>
    <row r="749" spans="1:15" hidden="1" x14ac:dyDescent="0.25">
      <c r="A749" s="71" t="s">
        <v>513</v>
      </c>
      <c r="B749" s="71" t="s">
        <v>514</v>
      </c>
      <c r="C749" s="71" t="s">
        <v>515</v>
      </c>
      <c r="D749" s="71" t="s">
        <v>36</v>
      </c>
      <c r="E749" s="49" t="s">
        <v>36</v>
      </c>
      <c r="F749" s="49" t="s">
        <v>2317</v>
      </c>
      <c r="G749" s="72" t="s">
        <v>81</v>
      </c>
      <c r="H749" s="72" t="s">
        <v>19</v>
      </c>
      <c r="I749" s="71" t="s">
        <v>82</v>
      </c>
      <c r="J749" s="72" t="s">
        <v>21</v>
      </c>
      <c r="K749" s="72" t="s">
        <v>27</v>
      </c>
      <c r="L749" s="73">
        <v>26498.2</v>
      </c>
      <c r="M749" s="75">
        <v>26498.15</v>
      </c>
      <c r="N749" s="73">
        <v>100000</v>
      </c>
      <c r="O749" s="75">
        <v>100000</v>
      </c>
    </row>
    <row r="750" spans="1:15" hidden="1" x14ac:dyDescent="0.25">
      <c r="A750" s="71" t="s">
        <v>516</v>
      </c>
      <c r="B750" s="71" t="s">
        <v>517</v>
      </c>
      <c r="C750" s="71" t="s">
        <v>518</v>
      </c>
      <c r="D750" s="71" t="s">
        <v>36</v>
      </c>
      <c r="E750" s="49" t="s">
        <v>36</v>
      </c>
      <c r="F750" s="49" t="s">
        <v>2317</v>
      </c>
      <c r="G750" s="72" t="s">
        <v>81</v>
      </c>
      <c r="H750" s="72" t="s">
        <v>19</v>
      </c>
      <c r="I750" s="71" t="s">
        <v>82</v>
      </c>
      <c r="J750" s="72" t="s">
        <v>21</v>
      </c>
      <c r="K750" s="72" t="s">
        <v>22</v>
      </c>
      <c r="L750" s="73">
        <v>13000</v>
      </c>
      <c r="M750" s="75">
        <v>13000</v>
      </c>
      <c r="N750" s="73">
        <v>66000</v>
      </c>
      <c r="O750" s="75">
        <v>66000</v>
      </c>
    </row>
    <row r="751" spans="1:15" hidden="1" x14ac:dyDescent="0.25">
      <c r="A751" s="71" t="s">
        <v>519</v>
      </c>
      <c r="B751" s="71" t="s">
        <v>520</v>
      </c>
      <c r="C751" s="71" t="s">
        <v>521</v>
      </c>
      <c r="D751" s="71" t="s">
        <v>36</v>
      </c>
      <c r="E751" s="49" t="s">
        <v>36</v>
      </c>
      <c r="F751" s="49" t="s">
        <v>2317</v>
      </c>
      <c r="G751" s="72" t="s">
        <v>81</v>
      </c>
      <c r="H751" s="72" t="s">
        <v>19</v>
      </c>
      <c r="I751" s="71" t="s">
        <v>82</v>
      </c>
      <c r="J751" s="72" t="s">
        <v>21</v>
      </c>
      <c r="K751" s="72" t="s">
        <v>22</v>
      </c>
      <c r="L751" s="73">
        <v>500000</v>
      </c>
      <c r="M751" s="75">
        <v>500000</v>
      </c>
      <c r="N751" s="73">
        <v>1037151.4</v>
      </c>
      <c r="O751" s="75">
        <v>1037151.43</v>
      </c>
    </row>
    <row r="752" spans="1:15" hidden="1" x14ac:dyDescent="0.25">
      <c r="A752" s="71" t="s">
        <v>522</v>
      </c>
      <c r="B752" s="71" t="s">
        <v>523</v>
      </c>
      <c r="C752" s="71" t="s">
        <v>524</v>
      </c>
      <c r="D752" s="71" t="s">
        <v>36</v>
      </c>
      <c r="E752" s="49" t="s">
        <v>36</v>
      </c>
      <c r="F752" s="49" t="s">
        <v>2317</v>
      </c>
      <c r="G752" s="72" t="s">
        <v>81</v>
      </c>
      <c r="H752" s="72" t="s">
        <v>19</v>
      </c>
      <c r="I752" s="71" t="s">
        <v>82</v>
      </c>
      <c r="J752" s="72" t="s">
        <v>21</v>
      </c>
      <c r="K752" s="72" t="s">
        <v>22</v>
      </c>
      <c r="L752" s="73">
        <v>113345</v>
      </c>
      <c r="M752" s="75">
        <v>113345</v>
      </c>
      <c r="N752" s="73">
        <v>376433.1</v>
      </c>
      <c r="O752" s="75">
        <v>376433.12</v>
      </c>
    </row>
    <row r="753" spans="1:15" hidden="1" x14ac:dyDescent="0.25">
      <c r="A753" s="71" t="s">
        <v>525</v>
      </c>
      <c r="B753" s="71" t="s">
        <v>526</v>
      </c>
      <c r="C753" s="71" t="s">
        <v>527</v>
      </c>
      <c r="D753" s="71" t="s">
        <v>36</v>
      </c>
      <c r="E753" s="49" t="s">
        <v>36</v>
      </c>
      <c r="F753" s="49" t="s">
        <v>2317</v>
      </c>
      <c r="G753" s="72" t="s">
        <v>81</v>
      </c>
      <c r="H753" s="72" t="s">
        <v>19</v>
      </c>
      <c r="I753" s="71" t="s">
        <v>82</v>
      </c>
      <c r="J753" s="72" t="s">
        <v>21</v>
      </c>
      <c r="K753" s="72" t="s">
        <v>22</v>
      </c>
      <c r="L753" s="73">
        <v>30000</v>
      </c>
      <c r="M753" s="75">
        <v>30000</v>
      </c>
      <c r="N753" s="73">
        <v>70000</v>
      </c>
      <c r="O753" s="75">
        <v>70000</v>
      </c>
    </row>
    <row r="754" spans="1:15" hidden="1" x14ac:dyDescent="0.25">
      <c r="A754" s="71" t="s">
        <v>528</v>
      </c>
      <c r="B754" s="71" t="s">
        <v>529</v>
      </c>
      <c r="C754" s="71" t="s">
        <v>530</v>
      </c>
      <c r="D754" s="71" t="s">
        <v>36</v>
      </c>
      <c r="E754" s="49" t="s">
        <v>36</v>
      </c>
      <c r="F754" s="49" t="s">
        <v>2317</v>
      </c>
      <c r="G754" s="72" t="s">
        <v>81</v>
      </c>
      <c r="H754" s="72" t="s">
        <v>19</v>
      </c>
      <c r="I754" s="71" t="s">
        <v>82</v>
      </c>
      <c r="J754" s="72" t="s">
        <v>21</v>
      </c>
      <c r="K754" s="72" t="s">
        <v>22</v>
      </c>
      <c r="L754" s="73">
        <v>147000</v>
      </c>
      <c r="M754" s="75">
        <v>147000</v>
      </c>
      <c r="N754" s="73">
        <v>300000</v>
      </c>
      <c r="O754" s="75">
        <v>300000</v>
      </c>
    </row>
    <row r="755" spans="1:15" hidden="1" x14ac:dyDescent="0.25">
      <c r="A755" s="71" t="s">
        <v>531</v>
      </c>
      <c r="B755" s="71" t="s">
        <v>532</v>
      </c>
      <c r="C755" s="71" t="s">
        <v>533</v>
      </c>
      <c r="D755" s="71" t="s">
        <v>36</v>
      </c>
      <c r="E755" s="49" t="s">
        <v>36</v>
      </c>
      <c r="F755" s="49" t="s">
        <v>2317</v>
      </c>
      <c r="G755" s="72" t="s">
        <v>81</v>
      </c>
      <c r="H755" s="72" t="s">
        <v>19</v>
      </c>
      <c r="I755" s="71" t="s">
        <v>82</v>
      </c>
      <c r="J755" s="72" t="s">
        <v>21</v>
      </c>
      <c r="K755" s="72" t="s">
        <v>27</v>
      </c>
      <c r="L755" s="73">
        <v>36495.800000000003</v>
      </c>
      <c r="M755" s="75">
        <v>36495.81</v>
      </c>
      <c r="N755" s="73">
        <v>72991.600000000006</v>
      </c>
      <c r="O755" s="75">
        <v>72991.62</v>
      </c>
    </row>
    <row r="756" spans="1:15" hidden="1" x14ac:dyDescent="0.25">
      <c r="A756" s="71" t="s">
        <v>534</v>
      </c>
      <c r="B756" s="71" t="s">
        <v>535</v>
      </c>
      <c r="C756" s="71" t="s">
        <v>536</v>
      </c>
      <c r="D756" s="71" t="s">
        <v>36</v>
      </c>
      <c r="E756" s="49" t="s">
        <v>36</v>
      </c>
      <c r="F756" s="49" t="s">
        <v>2317</v>
      </c>
      <c r="G756" s="72" t="s">
        <v>81</v>
      </c>
      <c r="H756" s="72" t="s">
        <v>19</v>
      </c>
      <c r="I756" s="71" t="s">
        <v>82</v>
      </c>
      <c r="J756" s="72" t="s">
        <v>21</v>
      </c>
      <c r="K756" s="72" t="s">
        <v>22</v>
      </c>
      <c r="L756" s="73">
        <v>144000</v>
      </c>
      <c r="M756" s="75">
        <v>144000</v>
      </c>
      <c r="N756" s="73">
        <v>300000</v>
      </c>
      <c r="O756" s="75">
        <v>300000</v>
      </c>
    </row>
    <row r="757" spans="1:15" hidden="1" x14ac:dyDescent="0.25">
      <c r="A757" s="71" t="s">
        <v>537</v>
      </c>
      <c r="B757" s="71" t="s">
        <v>538</v>
      </c>
      <c r="C757" s="71" t="s">
        <v>539</v>
      </c>
      <c r="D757" s="71" t="s">
        <v>36</v>
      </c>
      <c r="E757" s="49" t="s">
        <v>36</v>
      </c>
      <c r="F757" s="49" t="s">
        <v>2317</v>
      </c>
      <c r="G757" s="72" t="s">
        <v>81</v>
      </c>
      <c r="H757" s="72" t="s">
        <v>19</v>
      </c>
      <c r="I757" s="71" t="s">
        <v>82</v>
      </c>
      <c r="J757" s="72" t="s">
        <v>21</v>
      </c>
      <c r="K757" s="72" t="s">
        <v>22</v>
      </c>
      <c r="L757" s="73">
        <v>53646.7</v>
      </c>
      <c r="M757" s="75">
        <v>53646.65</v>
      </c>
      <c r="N757" s="73">
        <v>197959.4</v>
      </c>
      <c r="O757" s="75">
        <v>197959.39</v>
      </c>
    </row>
    <row r="758" spans="1:15" hidden="1" x14ac:dyDescent="0.25">
      <c r="A758" s="71" t="s">
        <v>540</v>
      </c>
      <c r="B758" s="71" t="s">
        <v>541</v>
      </c>
      <c r="C758" s="71" t="s">
        <v>542</v>
      </c>
      <c r="D758" s="71" t="s">
        <v>36</v>
      </c>
      <c r="E758" s="49" t="s">
        <v>36</v>
      </c>
      <c r="F758" s="49" t="s">
        <v>2317</v>
      </c>
      <c r="G758" s="72" t="s">
        <v>81</v>
      </c>
      <c r="H758" s="72" t="s">
        <v>19</v>
      </c>
      <c r="I758" s="71" t="s">
        <v>82</v>
      </c>
      <c r="J758" s="72" t="s">
        <v>21</v>
      </c>
      <c r="K758" s="72" t="s">
        <v>27</v>
      </c>
      <c r="L758" s="73">
        <v>47239.5</v>
      </c>
      <c r="M758" s="75">
        <v>47239.5</v>
      </c>
      <c r="N758" s="73">
        <v>131559.70000000001</v>
      </c>
      <c r="O758" s="75">
        <v>131559.74</v>
      </c>
    </row>
    <row r="759" spans="1:15" hidden="1" x14ac:dyDescent="0.25">
      <c r="A759" s="71" t="s">
        <v>543</v>
      </c>
      <c r="B759" s="71" t="s">
        <v>544</v>
      </c>
      <c r="C759" s="71" t="s">
        <v>545</v>
      </c>
      <c r="D759" s="71" t="s">
        <v>36</v>
      </c>
      <c r="E759" s="49" t="s">
        <v>36</v>
      </c>
      <c r="F759" s="49" t="s">
        <v>2317</v>
      </c>
      <c r="G759" s="72" t="s">
        <v>81</v>
      </c>
      <c r="H759" s="72" t="s">
        <v>19</v>
      </c>
      <c r="I759" s="71" t="s">
        <v>82</v>
      </c>
      <c r="J759" s="72" t="s">
        <v>21</v>
      </c>
      <c r="K759" s="72" t="s">
        <v>22</v>
      </c>
      <c r="L759" s="73">
        <v>62235.5</v>
      </c>
      <c r="M759" s="75">
        <v>62235.5</v>
      </c>
      <c r="N759" s="73">
        <v>136797.79999999999</v>
      </c>
      <c r="O759" s="75">
        <v>136797.79999999999</v>
      </c>
    </row>
    <row r="760" spans="1:15" hidden="1" x14ac:dyDescent="0.25">
      <c r="A760" s="71" t="s">
        <v>546</v>
      </c>
      <c r="B760" s="71" t="s">
        <v>547</v>
      </c>
      <c r="C760" s="71" t="s">
        <v>548</v>
      </c>
      <c r="D760" s="71" t="s">
        <v>36</v>
      </c>
      <c r="E760" s="49" t="s">
        <v>36</v>
      </c>
      <c r="F760" s="49" t="s">
        <v>2317</v>
      </c>
      <c r="G760" s="72" t="s">
        <v>81</v>
      </c>
      <c r="H760" s="72" t="s">
        <v>19</v>
      </c>
      <c r="I760" s="71" t="s">
        <v>82</v>
      </c>
      <c r="J760" s="72" t="s">
        <v>21</v>
      </c>
      <c r="K760" s="72" t="s">
        <v>27</v>
      </c>
      <c r="L760" s="73">
        <v>35954.1</v>
      </c>
      <c r="M760" s="75">
        <v>35954.089999999997</v>
      </c>
      <c r="N760" s="73">
        <v>86298.1</v>
      </c>
      <c r="O760" s="75">
        <v>86298.07</v>
      </c>
    </row>
    <row r="761" spans="1:15" hidden="1" x14ac:dyDescent="0.25">
      <c r="A761" s="71" t="s">
        <v>549</v>
      </c>
      <c r="B761" s="71" t="s">
        <v>550</v>
      </c>
      <c r="C761" s="71" t="s">
        <v>551</v>
      </c>
      <c r="D761" s="71" t="s">
        <v>36</v>
      </c>
      <c r="E761" s="49" t="s">
        <v>36</v>
      </c>
      <c r="F761" s="49" t="s">
        <v>2317</v>
      </c>
      <c r="G761" s="72" t="s">
        <v>81</v>
      </c>
      <c r="H761" s="72" t="s">
        <v>19</v>
      </c>
      <c r="I761" s="71" t="s">
        <v>82</v>
      </c>
      <c r="J761" s="72" t="s">
        <v>21</v>
      </c>
      <c r="K761" s="72" t="s">
        <v>27</v>
      </c>
      <c r="L761" s="73">
        <v>35445.599999999999</v>
      </c>
      <c r="M761" s="75">
        <v>35445.57</v>
      </c>
      <c r="N761" s="73">
        <v>35445.599999999999</v>
      </c>
      <c r="O761" s="75">
        <v>73489.14</v>
      </c>
    </row>
    <row r="762" spans="1:15" hidden="1" x14ac:dyDescent="0.25">
      <c r="A762" s="71" t="s">
        <v>552</v>
      </c>
      <c r="B762" s="71" t="s">
        <v>553</v>
      </c>
      <c r="C762" s="71" t="s">
        <v>554</v>
      </c>
      <c r="D762" s="71" t="s">
        <v>36</v>
      </c>
      <c r="E762" s="49" t="s">
        <v>36</v>
      </c>
      <c r="F762" s="49" t="s">
        <v>2317</v>
      </c>
      <c r="G762" s="72" t="s">
        <v>81</v>
      </c>
      <c r="H762" s="72" t="s">
        <v>19</v>
      </c>
      <c r="I762" s="71" t="s">
        <v>82</v>
      </c>
      <c r="J762" s="72" t="s">
        <v>21</v>
      </c>
      <c r="K762" s="72" t="s">
        <v>22</v>
      </c>
      <c r="L762" s="73">
        <v>75000</v>
      </c>
      <c r="M762" s="75">
        <v>75000</v>
      </c>
      <c r="N762" s="73">
        <v>150000</v>
      </c>
      <c r="O762" s="75">
        <v>150000</v>
      </c>
    </row>
    <row r="763" spans="1:15" hidden="1" x14ac:dyDescent="0.25">
      <c r="A763" s="71" t="s">
        <v>555</v>
      </c>
      <c r="B763" s="71" t="s">
        <v>556</v>
      </c>
      <c r="C763" s="71" t="s">
        <v>557</v>
      </c>
      <c r="D763" s="71" t="s">
        <v>36</v>
      </c>
      <c r="E763" s="49" t="s">
        <v>36</v>
      </c>
      <c r="F763" s="49" t="s">
        <v>2317</v>
      </c>
      <c r="G763" s="72" t="s">
        <v>81</v>
      </c>
      <c r="H763" s="72" t="s">
        <v>19</v>
      </c>
      <c r="I763" s="71" t="s">
        <v>82</v>
      </c>
      <c r="J763" s="72" t="s">
        <v>21</v>
      </c>
      <c r="K763" s="72" t="s">
        <v>22</v>
      </c>
      <c r="L763" s="73">
        <v>69957.8</v>
      </c>
      <c r="M763" s="75">
        <v>69957.820000000007</v>
      </c>
      <c r="N763" s="73">
        <v>74957.8</v>
      </c>
      <c r="O763" s="75">
        <v>149915.64000000001</v>
      </c>
    </row>
    <row r="764" spans="1:15" hidden="1" x14ac:dyDescent="0.25">
      <c r="A764" s="71" t="s">
        <v>558</v>
      </c>
      <c r="B764" s="71" t="s">
        <v>559</v>
      </c>
      <c r="C764" s="71" t="s">
        <v>560</v>
      </c>
      <c r="D764" s="71" t="s">
        <v>36</v>
      </c>
      <c r="E764" s="49" t="s">
        <v>36</v>
      </c>
      <c r="F764" s="49" t="s">
        <v>2317</v>
      </c>
      <c r="G764" s="72" t="s">
        <v>81</v>
      </c>
      <c r="H764" s="72" t="s">
        <v>19</v>
      </c>
      <c r="I764" s="71" t="s">
        <v>82</v>
      </c>
      <c r="J764" s="72" t="s">
        <v>21</v>
      </c>
      <c r="K764" s="72" t="s">
        <v>22</v>
      </c>
      <c r="L764" s="73">
        <v>500000</v>
      </c>
      <c r="M764" s="75">
        <v>500000</v>
      </c>
      <c r="N764" s="73">
        <v>1285000</v>
      </c>
      <c r="O764" s="75">
        <v>1285000</v>
      </c>
    </row>
    <row r="765" spans="1:15" hidden="1" x14ac:dyDescent="0.25">
      <c r="A765" s="71" t="s">
        <v>561</v>
      </c>
      <c r="B765" s="71" t="s">
        <v>562</v>
      </c>
      <c r="C765" s="71" t="s">
        <v>563</v>
      </c>
      <c r="D765" s="71" t="s">
        <v>80</v>
      </c>
      <c r="E765" s="49" t="s">
        <v>36</v>
      </c>
      <c r="F765" s="49" t="s">
        <v>2317</v>
      </c>
      <c r="G765" s="72" t="s">
        <v>81</v>
      </c>
      <c r="H765" s="72" t="s">
        <v>19</v>
      </c>
      <c r="I765" s="71" t="s">
        <v>82</v>
      </c>
      <c r="J765" s="72" t="s">
        <v>21</v>
      </c>
      <c r="K765" s="72" t="s">
        <v>22</v>
      </c>
      <c r="L765" s="73">
        <v>21496</v>
      </c>
      <c r="M765" s="75">
        <v>21496</v>
      </c>
      <c r="N765" s="73">
        <v>53740</v>
      </c>
      <c r="O765" s="75">
        <v>53740</v>
      </c>
    </row>
    <row r="766" spans="1:15" hidden="1" x14ac:dyDescent="0.25">
      <c r="A766" s="71" t="s">
        <v>564</v>
      </c>
      <c r="B766" s="71" t="s">
        <v>565</v>
      </c>
      <c r="C766" s="71" t="s">
        <v>566</v>
      </c>
      <c r="D766" s="71" t="s">
        <v>36</v>
      </c>
      <c r="E766" s="49" t="s">
        <v>36</v>
      </c>
      <c r="F766" s="49" t="s">
        <v>2317</v>
      </c>
      <c r="G766" s="72" t="s">
        <v>81</v>
      </c>
      <c r="H766" s="72" t="s">
        <v>19</v>
      </c>
      <c r="I766" s="71" t="s">
        <v>82</v>
      </c>
      <c r="J766" s="72" t="s">
        <v>21</v>
      </c>
      <c r="K766" s="72" t="s">
        <v>22</v>
      </c>
      <c r="L766" s="73">
        <v>250000</v>
      </c>
      <c r="M766" s="75">
        <v>250000</v>
      </c>
      <c r="N766" s="73">
        <v>500000</v>
      </c>
      <c r="O766" s="75">
        <v>500000</v>
      </c>
    </row>
    <row r="767" spans="1:15" hidden="1" x14ac:dyDescent="0.25">
      <c r="A767" s="71" t="s">
        <v>567</v>
      </c>
      <c r="B767" s="71" t="s">
        <v>568</v>
      </c>
      <c r="C767" s="71" t="s">
        <v>569</v>
      </c>
      <c r="D767" s="71" t="s">
        <v>36</v>
      </c>
      <c r="E767" s="49" t="s">
        <v>36</v>
      </c>
      <c r="F767" s="49" t="s">
        <v>2317</v>
      </c>
      <c r="G767" s="72" t="s">
        <v>81</v>
      </c>
      <c r="H767" s="72" t="s">
        <v>19</v>
      </c>
      <c r="I767" s="71" t="s">
        <v>82</v>
      </c>
      <c r="J767" s="72" t="s">
        <v>21</v>
      </c>
      <c r="K767" s="72" t="s">
        <v>22</v>
      </c>
      <c r="L767" s="73">
        <v>366000</v>
      </c>
      <c r="M767" s="75">
        <v>136810</v>
      </c>
      <c r="N767" s="73">
        <v>732000</v>
      </c>
      <c r="O767" s="75">
        <v>732000</v>
      </c>
    </row>
    <row r="768" spans="1:15" hidden="1" x14ac:dyDescent="0.25">
      <c r="A768" s="71" t="s">
        <v>570</v>
      </c>
      <c r="B768" s="71" t="s">
        <v>571</v>
      </c>
      <c r="C768" s="71" t="s">
        <v>572</v>
      </c>
      <c r="D768" s="71" t="s">
        <v>36</v>
      </c>
      <c r="E768" s="49" t="s">
        <v>36</v>
      </c>
      <c r="F768" s="49" t="s">
        <v>2317</v>
      </c>
      <c r="G768" s="72" t="s">
        <v>81</v>
      </c>
      <c r="H768" s="72" t="s">
        <v>19</v>
      </c>
      <c r="I768" s="71" t="s">
        <v>82</v>
      </c>
      <c r="J768" s="72" t="s">
        <v>21</v>
      </c>
      <c r="K768" s="72" t="s">
        <v>22</v>
      </c>
      <c r="L768" s="73">
        <v>46430.6</v>
      </c>
      <c r="M768" s="75">
        <v>46430.61</v>
      </c>
      <c r="N768" s="73">
        <v>92861.6</v>
      </c>
      <c r="O768" s="75">
        <v>92861.61</v>
      </c>
    </row>
    <row r="769" spans="1:15" hidden="1" x14ac:dyDescent="0.25">
      <c r="A769" s="71" t="s">
        <v>573</v>
      </c>
      <c r="B769" s="71" t="s">
        <v>574</v>
      </c>
      <c r="C769" s="71" t="s">
        <v>575</v>
      </c>
      <c r="D769" s="71" t="s">
        <v>36</v>
      </c>
      <c r="E769" s="68" t="s">
        <v>36</v>
      </c>
      <c r="F769" s="49" t="s">
        <v>2317</v>
      </c>
      <c r="G769" s="72" t="s">
        <v>81</v>
      </c>
      <c r="H769" s="72" t="s">
        <v>19</v>
      </c>
      <c r="I769" s="71" t="s">
        <v>82</v>
      </c>
      <c r="J769" s="72" t="s">
        <v>21</v>
      </c>
      <c r="K769" s="72" t="s">
        <v>22</v>
      </c>
      <c r="L769" s="73">
        <v>300000</v>
      </c>
      <c r="M769" s="77">
        <v>300000</v>
      </c>
      <c r="N769" s="73">
        <v>600000</v>
      </c>
      <c r="O769" s="77">
        <v>600000</v>
      </c>
    </row>
    <row r="770" spans="1:15" hidden="1" x14ac:dyDescent="0.25">
      <c r="A770" s="71" t="s">
        <v>576</v>
      </c>
      <c r="B770" s="71" t="s">
        <v>577</v>
      </c>
      <c r="C770" s="71" t="s">
        <v>578</v>
      </c>
      <c r="D770" s="71" t="s">
        <v>36</v>
      </c>
      <c r="E770" s="70" t="s">
        <v>36</v>
      </c>
      <c r="F770" s="49" t="s">
        <v>2317</v>
      </c>
      <c r="G770" s="72" t="s">
        <v>81</v>
      </c>
      <c r="H770" s="72" t="s">
        <v>19</v>
      </c>
      <c r="I770" s="71" t="s">
        <v>82</v>
      </c>
      <c r="J770" s="72" t="s">
        <v>21</v>
      </c>
      <c r="K770" s="72" t="s">
        <v>22</v>
      </c>
      <c r="L770" s="73">
        <v>98155.5</v>
      </c>
      <c r="M770" s="78">
        <v>98155.45</v>
      </c>
      <c r="N770" s="73">
        <v>218000</v>
      </c>
      <c r="O770" s="78">
        <v>218000</v>
      </c>
    </row>
    <row r="771" spans="1:15" x14ac:dyDescent="0.25">
      <c r="M771" s="80"/>
    </row>
    <row r="772" spans="1:15" x14ac:dyDescent="0.25">
      <c r="L772" s="81"/>
      <c r="M772" s="85"/>
    </row>
    <row r="773" spans="1:15" x14ac:dyDescent="0.25">
      <c r="M773" s="86"/>
    </row>
    <row r="774" spans="1:15" x14ac:dyDescent="0.25">
      <c r="M774" s="86"/>
    </row>
    <row r="775" spans="1:15" x14ac:dyDescent="0.25">
      <c r="M775" s="86"/>
    </row>
    <row r="776" spans="1:15" x14ac:dyDescent="0.25">
      <c r="L776" s="83"/>
      <c r="M776" s="83"/>
      <c r="N776" s="84"/>
    </row>
    <row r="777" spans="1:15" x14ac:dyDescent="0.25">
      <c r="L777" s="83"/>
      <c r="M777" s="83"/>
    </row>
    <row r="779" spans="1:15" x14ac:dyDescent="0.25">
      <c r="L779" s="84"/>
    </row>
  </sheetData>
  <autoFilter ref="A5:O770" xr:uid="{00000000-0001-0000-0000-000000000000}">
    <filterColumn colId="5">
      <filters>
        <filter val="05.04 - BONIFICHE"/>
      </filters>
    </filterColumn>
  </autoFilter>
  <sortState xmlns:xlrd2="http://schemas.microsoft.com/office/spreadsheetml/2017/richdata2" ref="A6:O770">
    <sortCondition ref="G6:G770"/>
  </sortState>
  <phoneticPr fontId="9" type="noConversion"/>
  <pageMargins left="0.7" right="0.7" top="0.75" bottom="0.75" header="0.3" footer="0.3"/>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Foglio1</vt:lpstr>
      <vt:lpstr>Tabella 2</vt:lpstr>
      <vt:lpstr>Prospetto 1</vt:lpstr>
      <vt:lpstr>Prospetto 3</vt:lpstr>
      <vt:lpstr>Prospetto 4</vt:lpstr>
      <vt:lpstr>Elenco interventi</vt:lpstr>
      <vt:lpstr>'Elenco interventi'!Titoli_stampa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de Chiara</dc:creator>
  <cp:lastModifiedBy>Piacentini Francesca</cp:lastModifiedBy>
  <cp:lastPrinted>2021-10-08T09:10:36Z</cp:lastPrinted>
  <dcterms:created xsi:type="dcterms:W3CDTF">2021-04-19T18:14:14Z</dcterms:created>
  <dcterms:modified xsi:type="dcterms:W3CDTF">2021-10-15T08:35:08Z</dcterms:modified>
</cp:coreProperties>
</file>